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a65185\Desktop\ihrisko ZA Ľutinkou\"/>
    </mc:Choice>
  </mc:AlternateContent>
  <bookViews>
    <workbookView xWindow="0" yWindow="0" windowWidth="28800" windowHeight="11835"/>
  </bookViews>
  <sheets>
    <sheet name="Výkaz výmer" sheetId="2" r:id="rId1"/>
  </sheets>
  <definedNames>
    <definedName name="_xlnm.Print_Area" localSheetId="0">'Výkaz výmer'!$A$1:$J$64</definedName>
  </definedNames>
  <calcPr calcId="152511"/>
</workbook>
</file>

<file path=xl/calcChain.xml><?xml version="1.0" encoding="utf-8"?>
<calcChain xmlns="http://schemas.openxmlformats.org/spreadsheetml/2006/main">
  <c r="AE51" i="2" l="1"/>
  <c r="V49" i="2"/>
  <c r="V48" i="2" s="1"/>
  <c r="Q49" i="2"/>
  <c r="O49" i="2"/>
  <c r="M49" i="2"/>
  <c r="M48" i="2" s="1"/>
  <c r="K49" i="2"/>
  <c r="K48" i="2" s="1"/>
  <c r="I49" i="2"/>
  <c r="G49" i="2"/>
  <c r="Q48" i="2"/>
  <c r="O48" i="2"/>
  <c r="I48" i="2"/>
  <c r="G48" i="2"/>
  <c r="G47" i="2"/>
  <c r="G46" i="2" s="1"/>
  <c r="V43" i="2"/>
  <c r="Q43" i="2"/>
  <c r="O43" i="2"/>
  <c r="K43" i="2"/>
  <c r="I43" i="2"/>
  <c r="M43" i="2"/>
  <c r="V42" i="2"/>
  <c r="Q42" i="2"/>
  <c r="O42" i="2"/>
  <c r="K42" i="2"/>
  <c r="I42" i="2"/>
  <c r="M42" i="2"/>
  <c r="V41" i="2"/>
  <c r="Q41" i="2"/>
  <c r="O41" i="2"/>
  <c r="K41" i="2"/>
  <c r="I41" i="2"/>
  <c r="M41" i="2"/>
  <c r="V40" i="2"/>
  <c r="Q40" i="2"/>
  <c r="O40" i="2"/>
  <c r="K40" i="2"/>
  <c r="I40" i="2"/>
  <c r="M40" i="2"/>
  <c r="V39" i="2"/>
  <c r="Q39" i="2"/>
  <c r="O39" i="2"/>
  <c r="K39" i="2"/>
  <c r="I39" i="2"/>
  <c r="M39" i="2"/>
  <c r="V38" i="2"/>
  <c r="Q38" i="2"/>
  <c r="O38" i="2"/>
  <c r="K38" i="2"/>
  <c r="I38" i="2"/>
  <c r="M38" i="2"/>
  <c r="V35" i="2"/>
  <c r="Q35" i="2"/>
  <c r="O35" i="2"/>
  <c r="M35" i="2"/>
  <c r="K35" i="2"/>
  <c r="I35" i="2"/>
  <c r="G35" i="2"/>
  <c r="V33" i="2"/>
  <c r="Q33" i="2"/>
  <c r="O33" i="2"/>
  <c r="K33" i="2"/>
  <c r="I33" i="2"/>
  <c r="G33" i="2"/>
  <c r="M33" i="2" s="1"/>
  <c r="V32" i="2"/>
  <c r="Q32" i="2"/>
  <c r="O32" i="2"/>
  <c r="K32" i="2"/>
  <c r="I32" i="2"/>
  <c r="G32" i="2"/>
  <c r="M32" i="2" s="1"/>
  <c r="V31" i="2"/>
  <c r="Q31" i="2"/>
  <c r="O31" i="2"/>
  <c r="M31" i="2"/>
  <c r="K31" i="2"/>
  <c r="I31" i="2"/>
  <c r="I29" i="2" s="1"/>
  <c r="V30" i="2"/>
  <c r="V29" i="2" s="1"/>
  <c r="Q30" i="2"/>
  <c r="O30" i="2"/>
  <c r="K30" i="2"/>
  <c r="I30" i="2"/>
  <c r="G30" i="2"/>
  <c r="M30" i="2" s="1"/>
  <c r="Q29" i="2"/>
  <c r="V27" i="2"/>
  <c r="Q27" i="2"/>
  <c r="O27" i="2"/>
  <c r="K27" i="2"/>
  <c r="K23" i="2" s="1"/>
  <c r="I27" i="2"/>
  <c r="M27" i="2"/>
  <c r="V24" i="2"/>
  <c r="V23" i="2" s="1"/>
  <c r="Q24" i="2"/>
  <c r="O24" i="2"/>
  <c r="K24" i="2"/>
  <c r="I24" i="2"/>
  <c r="M24" i="2"/>
  <c r="G21" i="2"/>
  <c r="G20" i="2" s="1"/>
  <c r="V20" i="2"/>
  <c r="Q20" i="2"/>
  <c r="O20" i="2"/>
  <c r="M20" i="2"/>
  <c r="K20" i="2"/>
  <c r="I20" i="2"/>
  <c r="V18" i="2"/>
  <c r="V17" i="2" s="1"/>
  <c r="Q18" i="2"/>
  <c r="Q17" i="2" s="1"/>
  <c r="O18" i="2"/>
  <c r="O17" i="2" s="1"/>
  <c r="K18" i="2"/>
  <c r="K17" i="2" s="1"/>
  <c r="I18" i="2"/>
  <c r="I17" i="2" s="1"/>
  <c r="G18" i="2"/>
  <c r="M18" i="2" s="1"/>
  <c r="M17" i="2" s="1"/>
  <c r="G17" i="2"/>
  <c r="V16" i="2"/>
  <c r="Q16" i="2"/>
  <c r="O16" i="2"/>
  <c r="K16" i="2"/>
  <c r="I16" i="2"/>
  <c r="G16" i="2"/>
  <c r="M16" i="2" s="1"/>
  <c r="V14" i="2"/>
  <c r="Q14" i="2"/>
  <c r="O14" i="2"/>
  <c r="K14" i="2"/>
  <c r="I14" i="2"/>
  <c r="G14" i="2"/>
  <c r="M14" i="2" s="1"/>
  <c r="V13" i="2"/>
  <c r="Q13" i="2"/>
  <c r="O13" i="2"/>
  <c r="K13" i="2"/>
  <c r="I13" i="2"/>
  <c r="G13" i="2"/>
  <c r="M13" i="2" s="1"/>
  <c r="V11" i="2"/>
  <c r="Q11" i="2"/>
  <c r="O11" i="2"/>
  <c r="O10" i="2" s="1"/>
  <c r="K11" i="2"/>
  <c r="I11" i="2"/>
  <c r="G11" i="2"/>
  <c r="V10" i="2" l="1"/>
  <c r="K10" i="2"/>
  <c r="Q23" i="2"/>
  <c r="Q10" i="2"/>
  <c r="I10" i="2"/>
  <c r="O23" i="2"/>
  <c r="I23" i="2"/>
  <c r="K29" i="2"/>
  <c r="O29" i="2"/>
  <c r="G29" i="2"/>
  <c r="I37" i="2"/>
  <c r="V37" i="2"/>
  <c r="O37" i="2"/>
  <c r="K37" i="2"/>
  <c r="Q37" i="2"/>
  <c r="M23" i="2"/>
  <c r="AF51" i="2"/>
  <c r="M29" i="2"/>
  <c r="M37" i="2"/>
  <c r="G10" i="2"/>
  <c r="M11" i="2"/>
  <c r="M10" i="2" s="1"/>
  <c r="G51" i="2" l="1"/>
  <c r="G52" i="2" s="1"/>
</calcChain>
</file>

<file path=xl/sharedStrings.xml><?xml version="1.0" encoding="utf-8"?>
<sst xmlns="http://schemas.openxmlformats.org/spreadsheetml/2006/main" count="209" uniqueCount="128">
  <si>
    <t>#TypZaznamu#</t>
  </si>
  <si>
    <t>STA</t>
  </si>
  <si>
    <t>OBJ</t>
  </si>
  <si>
    <t>ROZ</t>
  </si>
  <si>
    <t>P.č.</t>
  </si>
  <si>
    <t>Číslo položky</t>
  </si>
  <si>
    <t>MJ</t>
  </si>
  <si>
    <t>cena / MJ</t>
  </si>
  <si>
    <t>Dodávka</t>
  </si>
  <si>
    <t>Dodávka celk.</t>
  </si>
  <si>
    <t>Montáž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</si>
  <si>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</si>
  <si>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</si>
  <si>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</si>
  <si>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</si>
  <si>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</si>
  <si>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</si>
  <si>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</si>
  <si>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</si>
  <si>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 / platnost</t>
  </si>
  <si>
    <t>Cenová úroveň</t>
  </si>
  <si>
    <t>Nhod / MJ</t>
  </si>
  <si>
    <t>Nhod celk.</t>
  </si>
  <si>
    <t>Dodavatel</t>
  </si>
  <si>
    <t>Díl:</t>
  </si>
  <si>
    <t>1</t>
  </si>
  <si>
    <t>Zemné práce</t>
  </si>
  <si>
    <t>DIL</t>
  </si>
  <si>
    <t>122201101S00</t>
  </si>
  <si>
    <t>Odkopávky a prekopávky nezapaž. v horn. tr. 3 do 1 00 m3</t>
  </si>
  <si>
    <t>m3</t>
  </si>
  <si>
    <t>ODIS</t>
  </si>
  <si>
    <t>Kalkul</t>
  </si>
  <si>
    <t>POL1_</t>
  </si>
  <si>
    <t>VV</t>
  </si>
  <si>
    <t>131201109S00</t>
  </si>
  <si>
    <t>Príplatok za lepivosť v horn. tr. 3</t>
  </si>
  <si>
    <t>ODIS 14/3</t>
  </si>
  <si>
    <t>17120120900S00</t>
  </si>
  <si>
    <t>Poplatok za skladovanie - zemina a kamenivo (17 05) ostatné</t>
  </si>
  <si>
    <t>t</t>
  </si>
  <si>
    <t>Vlastní</t>
  </si>
  <si>
    <t>Indiv</t>
  </si>
  <si>
    <t>215901101S00</t>
  </si>
  <si>
    <t>Zhutnenie podložia z hor. súdr. do 92%PS a nesúdr. Id do 0,8, Edf1=min. 15Mpa</t>
  </si>
  <si>
    <t>m2</t>
  </si>
  <si>
    <t>18</t>
  </si>
  <si>
    <t>Povrchové úpravy terénu</t>
  </si>
  <si>
    <t>693665120S</t>
  </si>
  <si>
    <t>Geotextília polypropylénová TATRATEX PP 300g/m2</t>
  </si>
  <si>
    <t>POL3_</t>
  </si>
  <si>
    <t>Vežová zostava : (8,93x5,42)x1,02</t>
  </si>
  <si>
    <t>2</t>
  </si>
  <si>
    <t>Základy a zvláštne zakladanie</t>
  </si>
  <si>
    <t>273311116S00</t>
  </si>
  <si>
    <t>Základové dosky z betónu prostého tr. C 16/20 ceme nt portlandský</t>
  </si>
  <si>
    <t>5,6x5,6x0,15</t>
  </si>
  <si>
    <t>471</t>
  </si>
  <si>
    <t>Umelé povrchy</t>
  </si>
  <si>
    <t>589312132.S01</t>
  </si>
  <si>
    <t>Vrchná farebná pryžová vrstva EPDM, hr. 25mm, ručné spracovanie, farba MIX, alt. RAL 6011</t>
  </si>
  <si>
    <t>POL1_1</t>
  </si>
  <si>
    <t>/kompletná dodávka a ručné položenie umelého polyuretanového povrchu, hr. 25mm/</t>
  </si>
  <si>
    <t>POP</t>
  </si>
  <si>
    <t>kolotoč</t>
  </si>
  <si>
    <t>56999-1012.S01</t>
  </si>
  <si>
    <t>Tlmiaca vrstva, ručné spracovanie, hrúbka 20mm</t>
  </si>
  <si>
    <t>POL12_1</t>
  </si>
  <si>
    <t>farba čierna, hrúbka 10mm</t>
  </si>
  <si>
    <t>5</t>
  </si>
  <si>
    <t>Komunikácie</t>
  </si>
  <si>
    <t>564731111S00</t>
  </si>
  <si>
    <t>Podklad z kameniva hrub. drveného 0-63 mm hr. 250 mm</t>
  </si>
  <si>
    <t>kolotoč: (5,6x5,6x0,1)</t>
  </si>
  <si>
    <t>916561111S00</t>
  </si>
  <si>
    <t>Osadenie záhon. obrubníka betón. do lôžka z betónu tr. C 12/15 s bočnou oporou</t>
  </si>
  <si>
    <t>m</t>
  </si>
  <si>
    <t>918101111S00</t>
  </si>
  <si>
    <t>Lôžko pod obrubníky, krajníky, obruby z betónu tr. C 12/15</t>
  </si>
  <si>
    <t>55,36x0,3x0,2</t>
  </si>
  <si>
    <t>592173100S</t>
  </si>
  <si>
    <t>Obrubník záhonový ABO 4-5 50x5x25</t>
  </si>
  <si>
    <t>kus</t>
  </si>
  <si>
    <t>(55,36x2)x1,02</t>
  </si>
  <si>
    <t>913</t>
  </si>
  <si>
    <t>A600</t>
  </si>
  <si>
    <t>ks</t>
  </si>
  <si>
    <t>POL12_0</t>
  </si>
  <si>
    <t>A600M</t>
  </si>
  <si>
    <t>A100</t>
  </si>
  <si>
    <t>Váhadlová hojdačka – prevažovadlo (dodanie)</t>
  </si>
  <si>
    <t>A100M</t>
  </si>
  <si>
    <t>A7508</t>
  </si>
  <si>
    <t>A7508M</t>
  </si>
  <si>
    <t>A302</t>
  </si>
  <si>
    <t>A302M</t>
  </si>
  <si>
    <t>Nepomenovaný diel</t>
  </si>
  <si>
    <t>Vymývaný riečny štrk frakcie 4-8mm bez prachu a hlinitých prímesí</t>
  </si>
  <si>
    <t>99</t>
  </si>
  <si>
    <t>998225111S00</t>
  </si>
  <si>
    <t>POL7_</t>
  </si>
  <si>
    <t>Celkom bez DPH</t>
  </si>
  <si>
    <t>SUM</t>
  </si>
  <si>
    <t>Celkom s DPH</t>
  </si>
  <si>
    <t>END</t>
  </si>
  <si>
    <t>Stavba:</t>
  </si>
  <si>
    <t>Objednávateľ:</t>
  </si>
  <si>
    <t>Obec Pečovská Nová Ves</t>
  </si>
  <si>
    <t>Detské hracie prvky</t>
  </si>
  <si>
    <t>Pružinová hojdačka (dodanie)</t>
  </si>
  <si>
    <t>STAV-PET Lipany</t>
  </si>
  <si>
    <t>Názov položky</t>
  </si>
  <si>
    <t>Množstvo</t>
  </si>
  <si>
    <t>Celkom</t>
  </si>
  <si>
    <t>Projektant:</t>
  </si>
  <si>
    <r>
      <t xml:space="preserve">"Pohybom k radosti detí" </t>
    </r>
    <r>
      <rPr>
        <sz val="10"/>
        <color indexed="8"/>
        <rFont val="Arial CE"/>
        <charset val="238"/>
      </rPr>
      <t>- umiestnenie DHP a realizácia dopadových plôch k DHP na parcele KN-C 278/11, k.ú. Pečovská Nová Ves</t>
    </r>
  </si>
  <si>
    <t>Spracoval:</t>
  </si>
  <si>
    <t>Michal Petrík</t>
  </si>
  <si>
    <t>Zhotoviteľ:</t>
  </si>
  <si>
    <t>Nerezový kolotoč min 1,60m (dodanie)</t>
  </si>
  <si>
    <t>Vežová zostava - šplhacia stena, šmýkľavka,  hojdačka, strieška, podlaha, nástupné plošiny, horizontálny rebrík, vertikálky rebrík (dodanie)</t>
  </si>
  <si>
    <t>Nerezový kolotoč 1,60m (montáž, stavebné práce)</t>
  </si>
  <si>
    <t>Váhadlová hojdačka – prevažovadlo (montáž, stavebné práce)</t>
  </si>
  <si>
    <t>Vežová zostava (montáž, stavebné práce)</t>
  </si>
  <si>
    <t>Pružinová hojdačka (montáž, stavebné práce)</t>
  </si>
  <si>
    <t>Presun hmôt pre pozemné komunikácie a plochy letísk, kryt živičný</t>
  </si>
  <si>
    <t>Vežová zostava : (8,93x5,42)*0,3</t>
  </si>
  <si>
    <t>Položkový rozpočet                                  Príloha č.1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</si>
</sst>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000"/>
    <numFmt numFmtId="165" formatCode="#,##0.00;&quot;-&quot;#,##0.00"/>
  </numFmts>
  <fonts count="10" x14ac:knownFonts="1">
    <font>
      <sz val="10"/>
      <color indexed="8"/>
      <name val="Arial CE"/>
    </font>
    <font>
      <b/>
      <sz val="12"/>
      <color indexed="8"/>
      <name val="Arial CE"/>
    </font>
    <font>
      <b/>
      <sz val="10"/>
      <color indexed="8"/>
      <name val="Arial CE"/>
    </font>
    <font>
      <sz val="8"/>
      <color indexed="8"/>
      <name val="Arial CE"/>
    </font>
    <font>
      <b/>
      <sz val="10"/>
      <color indexed="8"/>
      <name val="Arial CE"/>
      <charset val="238"/>
    </font>
    <font>
      <sz val="10"/>
      <color indexed="8"/>
      <name val="Arial CE"/>
      <charset val="238"/>
    </font>
    <font>
      <sz val="10"/>
      <name val="Arial CE"/>
    </font>
    <font>
      <b/>
      <sz val="10"/>
      <name val="Arial CE"/>
    </font>
    <font>
      <sz val="8"/>
      <name val="Arial CE"/>
    </font>
    <font>
      <sz val="8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4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 style="thin">
        <color indexed="8"/>
      </left>
      <right style="thin">
        <color indexed="12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2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12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/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1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/>
  </cellStyleXfs>
  <cellXfs count="192">
    <xf numFmtId="0" fontId="0" fillId="0" borderId="0" xfId="0" applyFont="1" applyAlignment="1"/>
    <xf numFmtId="0" fontId="0" fillId="2" borderId="5" xfId="0" applyFont="1" applyFill="1" applyBorder="1" applyAlignment="1">
      <alignment vertical="top"/>
    </xf>
    <xf numFmtId="0" fontId="0" fillId="0" borderId="0" xfId="0" applyNumberFormat="1" applyFont="1" applyAlignment="1"/>
    <xf numFmtId="0" fontId="0" fillId="2" borderId="5" xfId="0" applyFont="1" applyFill="1" applyBorder="1" applyAlignment="1"/>
    <xf numFmtId="0" fontId="0" fillId="2" borderId="1" xfId="0" applyFont="1" applyFill="1" applyBorder="1" applyAlignment="1"/>
    <xf numFmtId="49" fontId="0" fillId="3" borderId="2" xfId="0" applyNumberFormat="1" applyFont="1" applyFill="1" applyBorder="1" applyAlignment="1">
      <alignment wrapText="1"/>
    </xf>
    <xf numFmtId="4" fontId="0" fillId="2" borderId="9" xfId="0" applyNumberFormat="1" applyFont="1" applyFill="1" applyBorder="1" applyAlignment="1">
      <alignment vertical="top"/>
    </xf>
    <xf numFmtId="4" fontId="2" fillId="2" borderId="10" xfId="0" applyNumberFormat="1" applyFont="1" applyFill="1" applyBorder="1" applyAlignment="1">
      <alignment vertical="top"/>
    </xf>
    <xf numFmtId="4" fontId="2" fillId="2" borderId="11" xfId="0" applyNumberFormat="1" applyFont="1" applyFill="1" applyBorder="1" applyAlignment="1">
      <alignment vertical="top"/>
    </xf>
    <xf numFmtId="4" fontId="3" fillId="4" borderId="10" xfId="0" applyNumberFormat="1" applyFont="1" applyFill="1" applyBorder="1" applyAlignment="1">
      <alignment vertical="top"/>
    </xf>
    <xf numFmtId="4" fontId="3" fillId="2" borderId="15" xfId="0" applyNumberFormat="1" applyFont="1" applyFill="1" applyBorder="1" applyAlignment="1">
      <alignment vertical="top"/>
    </xf>
    <xf numFmtId="4" fontId="3" fillId="4" borderId="11" xfId="0" applyNumberFormat="1" applyFont="1" applyFill="1" applyBorder="1" applyAlignment="1">
      <alignment vertical="top"/>
    </xf>
    <xf numFmtId="4" fontId="3" fillId="2" borderId="16" xfId="0" applyNumberFormat="1" applyFont="1" applyFill="1" applyBorder="1" applyAlignment="1">
      <alignment vertical="top"/>
    </xf>
    <xf numFmtId="4" fontId="3" fillId="2" borderId="17" xfId="0" applyNumberFormat="1" applyFont="1" applyFill="1" applyBorder="1" applyAlignment="1">
      <alignment vertical="top"/>
    </xf>
    <xf numFmtId="49" fontId="3" fillId="2" borderId="17" xfId="0" applyNumberFormat="1" applyFont="1" applyFill="1" applyBorder="1" applyAlignment="1">
      <alignment vertical="top"/>
    </xf>
    <xf numFmtId="4" fontId="3" fillId="2" borderId="20" xfId="0" applyNumberFormat="1" applyFont="1" applyFill="1" applyBorder="1" applyAlignment="1">
      <alignment vertical="top"/>
    </xf>
    <xf numFmtId="4" fontId="3" fillId="2" borderId="5" xfId="0" applyNumberFormat="1" applyFont="1" applyFill="1" applyBorder="1" applyAlignment="1">
      <alignment vertical="top"/>
    </xf>
    <xf numFmtId="4" fontId="3" fillId="2" borderId="21" xfId="0" applyNumberFormat="1" applyFont="1" applyFill="1" applyBorder="1" applyAlignment="1">
      <alignment vertical="top"/>
    </xf>
    <xf numFmtId="4" fontId="3" fillId="2" borderId="22" xfId="0" applyNumberFormat="1" applyFont="1" applyFill="1" applyBorder="1" applyAlignment="1">
      <alignment vertical="top"/>
    </xf>
    <xf numFmtId="49" fontId="3" fillId="2" borderId="5" xfId="0" applyNumberFormat="1" applyFont="1" applyFill="1" applyBorder="1" applyAlignment="1">
      <alignment vertical="top"/>
    </xf>
    <xf numFmtId="4" fontId="3" fillId="2" borderId="23" xfId="0" applyNumberFormat="1" applyFont="1" applyFill="1" applyBorder="1" applyAlignment="1">
      <alignment vertical="top"/>
    </xf>
    <xf numFmtId="4" fontId="3" fillId="2" borderId="24" xfId="0" applyNumberFormat="1" applyFont="1" applyFill="1" applyBorder="1" applyAlignment="1">
      <alignment vertical="top"/>
    </xf>
    <xf numFmtId="4" fontId="3" fillId="2" borderId="25" xfId="0" applyNumberFormat="1" applyFont="1" applyFill="1" applyBorder="1" applyAlignment="1">
      <alignment vertical="top"/>
    </xf>
    <xf numFmtId="49" fontId="3" fillId="2" borderId="25" xfId="0" applyNumberFormat="1" applyFont="1" applyFill="1" applyBorder="1" applyAlignment="1">
      <alignment vertical="top"/>
    </xf>
    <xf numFmtId="0" fontId="3" fillId="2" borderId="5" xfId="0" applyFont="1" applyFill="1" applyBorder="1" applyAlignment="1">
      <alignment vertical="top"/>
    </xf>
    <xf numFmtId="0" fontId="3" fillId="2" borderId="25" xfId="0" applyFont="1" applyFill="1" applyBorder="1" applyAlignment="1">
      <alignment vertical="top"/>
    </xf>
    <xf numFmtId="0" fontId="0" fillId="2" borderId="17" xfId="0" applyFont="1" applyFill="1" applyBorder="1" applyAlignment="1">
      <alignment vertical="top"/>
    </xf>
    <xf numFmtId="0" fontId="0" fillId="2" borderId="24" xfId="0" applyFont="1" applyFill="1" applyBorder="1" applyAlignment="1"/>
    <xf numFmtId="0" fontId="0" fillId="2" borderId="25" xfId="0" applyFont="1" applyFill="1" applyBorder="1" applyAlignment="1"/>
    <xf numFmtId="0" fontId="0" fillId="2" borderId="22" xfId="0" applyFont="1" applyFill="1" applyBorder="1" applyAlignment="1"/>
    <xf numFmtId="0" fontId="0" fillId="2" borderId="41" xfId="0" applyFont="1" applyFill="1" applyBorder="1" applyAlignment="1"/>
    <xf numFmtId="0" fontId="0" fillId="0" borderId="11" xfId="0" applyNumberFormat="1" applyFont="1" applyBorder="1" applyAlignment="1"/>
    <xf numFmtId="0" fontId="0" fillId="2" borderId="11" xfId="0" applyFont="1" applyFill="1" applyBorder="1" applyAlignment="1"/>
    <xf numFmtId="49" fontId="0" fillId="2" borderId="11" xfId="0" applyNumberFormat="1" applyFont="1" applyFill="1" applyBorder="1" applyAlignment="1"/>
    <xf numFmtId="0" fontId="3" fillId="2" borderId="11" xfId="0" applyFont="1" applyFill="1" applyBorder="1" applyAlignment="1"/>
    <xf numFmtId="49" fontId="3" fillId="2" borderId="11" xfId="0" applyNumberFormat="1" applyFont="1" applyFill="1" applyBorder="1" applyAlignment="1"/>
    <xf numFmtId="0" fontId="3" fillId="2" borderId="11" xfId="0" applyNumberFormat="1" applyFont="1" applyFill="1" applyBorder="1" applyAlignment="1"/>
    <xf numFmtId="0" fontId="0" fillId="2" borderId="11" xfId="0" applyNumberFormat="1" applyFont="1" applyFill="1" applyBorder="1" applyAlignment="1"/>
    <xf numFmtId="0" fontId="0" fillId="2" borderId="28" xfId="0" applyFont="1" applyFill="1" applyBorder="1" applyAlignment="1"/>
    <xf numFmtId="0" fontId="0" fillId="2" borderId="42" xfId="0" applyFont="1" applyFill="1" applyBorder="1" applyAlignment="1"/>
    <xf numFmtId="49" fontId="0" fillId="3" borderId="6" xfId="0" applyNumberFormat="1" applyFont="1" applyFill="1" applyBorder="1" applyAlignment="1">
      <alignment wrapText="1"/>
    </xf>
    <xf numFmtId="4" fontId="0" fillId="2" borderId="31" xfId="0" applyNumberFormat="1" applyFont="1" applyFill="1" applyBorder="1" applyAlignment="1">
      <alignment vertical="top"/>
    </xf>
    <xf numFmtId="4" fontId="3" fillId="2" borderId="34" xfId="0" applyNumberFormat="1" applyFont="1" applyFill="1" applyBorder="1" applyAlignment="1">
      <alignment vertical="top"/>
    </xf>
    <xf numFmtId="4" fontId="3" fillId="2" borderId="41" xfId="0" applyNumberFormat="1" applyFont="1" applyFill="1" applyBorder="1" applyAlignment="1">
      <alignment vertical="top"/>
    </xf>
    <xf numFmtId="4" fontId="3" fillId="2" borderId="28" xfId="0" applyNumberFormat="1" applyFont="1" applyFill="1" applyBorder="1" applyAlignment="1">
      <alignment vertical="top"/>
    </xf>
    <xf numFmtId="0" fontId="0" fillId="2" borderId="41" xfId="0" applyFont="1" applyFill="1" applyBorder="1" applyAlignment="1">
      <alignment vertical="top"/>
    </xf>
    <xf numFmtId="0" fontId="0" fillId="2" borderId="11" xfId="0" applyFont="1" applyFill="1" applyBorder="1" applyAlignment="1">
      <alignment horizontal="center"/>
    </xf>
    <xf numFmtId="0" fontId="0" fillId="2" borderId="44" xfId="0" applyFont="1" applyFill="1" applyBorder="1" applyAlignment="1"/>
    <xf numFmtId="49" fontId="0" fillId="3" borderId="8" xfId="0" applyNumberFormat="1" applyFont="1" applyFill="1" applyBorder="1" applyAlignment="1">
      <alignment wrapText="1"/>
    </xf>
    <xf numFmtId="49" fontId="8" fillId="5" borderId="13" xfId="0" applyNumberFormat="1" applyFont="1" applyFill="1" applyBorder="1" applyAlignment="1">
      <alignment vertical="top"/>
    </xf>
    <xf numFmtId="49" fontId="8" fillId="5" borderId="13" xfId="0" applyNumberFormat="1" applyFont="1" applyFill="1" applyBorder="1" applyAlignment="1">
      <alignment horizontal="left" vertical="top" wrapText="1"/>
    </xf>
    <xf numFmtId="49" fontId="8" fillId="5" borderId="13" xfId="0" applyNumberFormat="1" applyFont="1" applyFill="1" applyBorder="1" applyAlignment="1">
      <alignment horizontal="center" vertical="top"/>
    </xf>
    <xf numFmtId="164" fontId="8" fillId="5" borderId="13" xfId="0" applyNumberFormat="1" applyFont="1" applyFill="1" applyBorder="1" applyAlignment="1">
      <alignment vertical="top"/>
    </xf>
    <xf numFmtId="4" fontId="8" fillId="5" borderId="13" xfId="0" applyNumberFormat="1" applyFont="1" applyFill="1" applyBorder="1" applyAlignment="1">
      <alignment vertical="top"/>
    </xf>
    <xf numFmtId="4" fontId="8" fillId="5" borderId="14" xfId="0" applyNumberFormat="1" applyFont="1" applyFill="1" applyBorder="1" applyAlignment="1">
      <alignment vertical="top"/>
    </xf>
    <xf numFmtId="49" fontId="8" fillId="5" borderId="7" xfId="0" applyNumberFormat="1" applyFont="1" applyFill="1" applyBorder="1" applyAlignment="1">
      <alignment vertical="top"/>
    </xf>
    <xf numFmtId="49" fontId="8" fillId="5" borderId="7" xfId="0" applyNumberFormat="1" applyFont="1" applyFill="1" applyBorder="1" applyAlignment="1">
      <alignment horizontal="left" vertical="top" wrapText="1"/>
    </xf>
    <xf numFmtId="0" fontId="8" fillId="5" borderId="7" xfId="0" applyFont="1" applyFill="1" applyBorder="1" applyAlignment="1">
      <alignment horizontal="center" vertical="top" wrapText="1"/>
    </xf>
    <xf numFmtId="0" fontId="8" fillId="5" borderId="7" xfId="0" applyNumberFormat="1" applyFont="1" applyFill="1" applyBorder="1" applyAlignment="1">
      <alignment vertical="top" wrapText="1"/>
    </xf>
    <xf numFmtId="4" fontId="8" fillId="5" borderId="19" xfId="0" applyNumberFormat="1" applyFont="1" applyFill="1" applyBorder="1" applyAlignment="1">
      <alignment vertical="top"/>
    </xf>
    <xf numFmtId="4" fontId="8" fillId="5" borderId="3" xfId="0" applyNumberFormat="1" applyFont="1" applyFill="1" applyBorder="1" applyAlignment="1">
      <alignment vertical="top"/>
    </xf>
    <xf numFmtId="49" fontId="7" fillId="5" borderId="7" xfId="0" applyNumberFormat="1" applyFont="1" applyFill="1" applyBorder="1" applyAlignment="1">
      <alignment vertical="top"/>
    </xf>
    <xf numFmtId="49" fontId="7" fillId="5" borderId="7" xfId="0" applyNumberFormat="1" applyFont="1" applyFill="1" applyBorder="1" applyAlignment="1">
      <alignment horizontal="left" vertical="top" wrapText="1"/>
    </xf>
    <xf numFmtId="0" fontId="7" fillId="5" borderId="7" xfId="0" applyFont="1" applyFill="1" applyBorder="1" applyAlignment="1">
      <alignment horizontal="center" vertical="top"/>
    </xf>
    <xf numFmtId="164" fontId="7" fillId="5" borderId="7" xfId="0" applyNumberFormat="1" applyFont="1" applyFill="1" applyBorder="1" applyAlignment="1">
      <alignment vertical="top"/>
    </xf>
    <xf numFmtId="4" fontId="7" fillId="5" borderId="7" xfId="0" applyNumberFormat="1" applyFont="1" applyFill="1" applyBorder="1" applyAlignment="1">
      <alignment vertical="top"/>
    </xf>
    <xf numFmtId="4" fontId="7" fillId="5" borderId="8" xfId="0" applyNumberFormat="1" applyFont="1" applyFill="1" applyBorder="1" applyAlignment="1">
      <alignment vertical="top"/>
    </xf>
    <xf numFmtId="49" fontId="8" fillId="5" borderId="26" xfId="0" applyNumberFormat="1" applyFont="1" applyFill="1" applyBorder="1" applyAlignment="1">
      <alignment vertical="top"/>
    </xf>
    <xf numFmtId="164" fontId="8" fillId="5" borderId="27" xfId="0" applyNumberFormat="1" applyFont="1" applyFill="1" applyBorder="1" applyAlignment="1">
      <alignment vertical="top"/>
    </xf>
    <xf numFmtId="0" fontId="8" fillId="5" borderId="13" xfId="0" applyFont="1" applyFill="1" applyBorder="1" applyAlignment="1"/>
    <xf numFmtId="49" fontId="6" fillId="5" borderId="45" xfId="0" applyNumberFormat="1" applyFont="1" applyFill="1" applyBorder="1" applyAlignment="1"/>
    <xf numFmtId="49" fontId="6" fillId="5" borderId="46" xfId="0" applyNumberFormat="1" applyFont="1" applyFill="1" applyBorder="1" applyAlignment="1"/>
    <xf numFmtId="49" fontId="6" fillId="5" borderId="46" xfId="0" applyNumberFormat="1" applyFont="1" applyFill="1" applyBorder="1" applyAlignment="1">
      <alignment horizontal="center"/>
    </xf>
    <xf numFmtId="49" fontId="6" fillId="5" borderId="47" xfId="0" applyNumberFormat="1" applyFont="1" applyFill="1" applyBorder="1" applyAlignment="1"/>
    <xf numFmtId="0" fontId="6" fillId="5" borderId="30" xfId="0" applyFont="1" applyFill="1" applyBorder="1" applyAlignment="1">
      <alignment vertical="top"/>
    </xf>
    <xf numFmtId="49" fontId="6" fillId="5" borderId="30" xfId="0" applyNumberFormat="1" applyFont="1" applyFill="1" applyBorder="1" applyAlignment="1">
      <alignment vertical="top"/>
    </xf>
    <xf numFmtId="0" fontId="6" fillId="5" borderId="30" xfId="0" applyFont="1" applyFill="1" applyBorder="1" applyAlignment="1">
      <alignment horizontal="center" vertical="top"/>
    </xf>
    <xf numFmtId="164" fontId="6" fillId="5" borderId="30" xfId="0" applyNumberFormat="1" applyFont="1" applyFill="1" applyBorder="1" applyAlignment="1">
      <alignment vertical="top"/>
    </xf>
    <xf numFmtId="4" fontId="6" fillId="5" borderId="30" xfId="0" applyNumberFormat="1" applyFont="1" applyFill="1" applyBorder="1" applyAlignment="1">
      <alignment vertical="top"/>
    </xf>
    <xf numFmtId="49" fontId="7" fillId="5" borderId="6" xfId="0" applyNumberFormat="1" applyFont="1" applyFill="1" applyBorder="1" applyAlignment="1">
      <alignment vertical="top"/>
    </xf>
    <xf numFmtId="0" fontId="8" fillId="5" borderId="12" xfId="0" applyNumberFormat="1" applyFont="1" applyFill="1" applyBorder="1" applyAlignment="1">
      <alignment vertical="top"/>
    </xf>
    <xf numFmtId="0" fontId="8" fillId="5" borderId="18" xfId="0" applyFont="1" applyFill="1" applyBorder="1" applyAlignment="1">
      <alignment vertical="top"/>
    </xf>
    <xf numFmtId="0" fontId="8" fillId="5" borderId="12" xfId="0" applyFont="1" applyFill="1" applyBorder="1" applyAlignment="1">
      <alignment vertical="top"/>
    </xf>
    <xf numFmtId="49" fontId="7" fillId="5" borderId="32" xfId="0" applyNumberFormat="1" applyFont="1" applyFill="1" applyBorder="1" applyAlignment="1">
      <alignment vertical="top"/>
    </xf>
    <xf numFmtId="49" fontId="7" fillId="5" borderId="32" xfId="0" applyNumberFormat="1" applyFont="1" applyFill="1" applyBorder="1" applyAlignment="1">
      <alignment horizontal="left" vertical="top" wrapText="1"/>
    </xf>
    <xf numFmtId="0" fontId="7" fillId="5" borderId="32" xfId="0" applyFont="1" applyFill="1" applyBorder="1" applyAlignment="1">
      <alignment horizontal="center" vertical="top"/>
    </xf>
    <xf numFmtId="4" fontId="7" fillId="5" borderId="37" xfId="0" applyNumberFormat="1" applyFont="1" applyFill="1" applyBorder="1" applyAlignment="1">
      <alignment vertical="top"/>
    </xf>
    <xf numFmtId="0" fontId="6" fillId="5" borderId="11" xfId="0" applyFont="1" applyFill="1" applyBorder="1" applyAlignment="1"/>
    <xf numFmtId="0" fontId="6" fillId="5" borderId="11" xfId="0" applyFont="1" applyFill="1" applyBorder="1" applyAlignment="1">
      <alignment horizontal="center"/>
    </xf>
    <xf numFmtId="4" fontId="8" fillId="6" borderId="14" xfId="0" applyNumberFormat="1" applyFont="1" applyFill="1" applyBorder="1" applyAlignment="1">
      <alignment vertical="top"/>
    </xf>
    <xf numFmtId="49" fontId="0" fillId="2" borderId="35" xfId="0" applyNumberFormat="1" applyFont="1" applyFill="1" applyBorder="1" applyAlignment="1">
      <alignment vertical="center"/>
    </xf>
    <xf numFmtId="49" fontId="7" fillId="5" borderId="36" xfId="0" applyNumberFormat="1" applyFont="1" applyFill="1" applyBorder="1" applyAlignment="1">
      <alignment vertical="top"/>
    </xf>
    <xf numFmtId="164" fontId="7" fillId="5" borderId="32" xfId="0" applyNumberFormat="1" applyFont="1" applyFill="1" applyBorder="1" applyAlignment="1">
      <alignment vertical="top"/>
    </xf>
    <xf numFmtId="4" fontId="7" fillId="5" borderId="32" xfId="0" applyNumberFormat="1" applyFont="1" applyFill="1" applyBorder="1" applyAlignment="1">
      <alignment vertical="top"/>
    </xf>
    <xf numFmtId="0" fontId="8" fillId="5" borderId="43" xfId="0" applyFont="1" applyFill="1" applyBorder="1" applyAlignment="1">
      <alignment vertical="top"/>
    </xf>
    <xf numFmtId="49" fontId="8" fillId="5" borderId="48" xfId="0" applyNumberFormat="1" applyFont="1" applyFill="1" applyBorder="1" applyAlignment="1">
      <alignment vertical="top"/>
    </xf>
    <xf numFmtId="49" fontId="8" fillId="5" borderId="48" xfId="0" applyNumberFormat="1" applyFont="1" applyFill="1" applyBorder="1" applyAlignment="1">
      <alignment horizontal="left" vertical="top" wrapText="1"/>
    </xf>
    <xf numFmtId="0" fontId="8" fillId="5" borderId="48" xfId="0" applyFont="1" applyFill="1" applyBorder="1" applyAlignment="1">
      <alignment horizontal="center" vertical="top" wrapText="1"/>
    </xf>
    <xf numFmtId="0" fontId="8" fillId="5" borderId="48" xfId="0" applyNumberFormat="1" applyFont="1" applyFill="1" applyBorder="1" applyAlignment="1">
      <alignment vertical="top" wrapText="1"/>
    </xf>
    <xf numFmtId="4" fontId="8" fillId="5" borderId="49" xfId="0" applyNumberFormat="1" applyFont="1" applyFill="1" applyBorder="1" applyAlignment="1">
      <alignment vertical="top"/>
    </xf>
    <xf numFmtId="4" fontId="8" fillId="5" borderId="30" xfId="0" applyNumberFormat="1" applyFont="1" applyFill="1" applyBorder="1" applyAlignment="1">
      <alignment vertical="top"/>
    </xf>
    <xf numFmtId="0" fontId="8" fillId="5" borderId="35" xfId="0" applyNumberFormat="1" applyFont="1" applyFill="1" applyBorder="1" applyAlignment="1">
      <alignment vertical="top"/>
    </xf>
    <xf numFmtId="49" fontId="8" fillId="5" borderId="35" xfId="0" applyNumberFormat="1" applyFont="1" applyFill="1" applyBorder="1" applyAlignment="1">
      <alignment vertical="top"/>
    </xf>
    <xf numFmtId="49" fontId="8" fillId="5" borderId="35" xfId="0" applyNumberFormat="1" applyFont="1" applyFill="1" applyBorder="1" applyAlignment="1">
      <alignment horizontal="left" vertical="top" wrapText="1"/>
    </xf>
    <xf numFmtId="49" fontId="8" fillId="5" borderId="35" xfId="0" applyNumberFormat="1" applyFont="1" applyFill="1" applyBorder="1" applyAlignment="1">
      <alignment horizontal="center" vertical="top"/>
    </xf>
    <xf numFmtId="164" fontId="8" fillId="5" borderId="35" xfId="0" applyNumberFormat="1" applyFont="1" applyFill="1" applyBorder="1" applyAlignment="1">
      <alignment vertical="top"/>
    </xf>
    <xf numFmtId="4" fontId="8" fillId="5" borderId="35" xfId="0" applyNumberFormat="1" applyFont="1" applyFill="1" applyBorder="1" applyAlignment="1">
      <alignment vertical="top"/>
    </xf>
    <xf numFmtId="0" fontId="8" fillId="5" borderId="29" xfId="0" applyFont="1" applyFill="1" applyBorder="1" applyAlignment="1">
      <alignment vertical="top"/>
    </xf>
    <xf numFmtId="49" fontId="8" fillId="5" borderId="11" xfId="0" applyNumberFormat="1" applyFont="1" applyFill="1" applyBorder="1" applyAlignment="1">
      <alignment vertical="top"/>
    </xf>
    <xf numFmtId="49" fontId="8" fillId="5" borderId="11" xfId="0" applyNumberFormat="1" applyFont="1" applyFill="1" applyBorder="1" applyAlignment="1">
      <alignment horizontal="left" vertical="top" wrapText="1"/>
    </xf>
    <xf numFmtId="0" fontId="8" fillId="5" borderId="11" xfId="0" applyFont="1" applyFill="1" applyBorder="1" applyAlignment="1">
      <alignment horizontal="center" vertical="top" wrapText="1"/>
    </xf>
    <xf numFmtId="0" fontId="8" fillId="5" borderId="11" xfId="0" applyNumberFormat="1" applyFont="1" applyFill="1" applyBorder="1" applyAlignment="1">
      <alignment vertical="top" wrapText="1"/>
    </xf>
    <xf numFmtId="4" fontId="8" fillId="5" borderId="33" xfId="0" applyNumberFormat="1" applyFont="1" applyFill="1" applyBorder="1" applyAlignment="1">
      <alignment vertical="top"/>
    </xf>
    <xf numFmtId="4" fontId="8" fillId="5" borderId="20" xfId="0" applyNumberFormat="1" applyFont="1" applyFill="1" applyBorder="1" applyAlignment="1">
      <alignment vertical="top"/>
    </xf>
    <xf numFmtId="49" fontId="7" fillId="5" borderId="10" xfId="0" applyNumberFormat="1" applyFont="1" applyFill="1" applyBorder="1" applyAlignment="1">
      <alignment vertical="top"/>
    </xf>
    <xf numFmtId="49" fontId="7" fillId="5" borderId="11" xfId="0" applyNumberFormat="1" applyFont="1" applyFill="1" applyBorder="1" applyAlignment="1">
      <alignment vertical="top"/>
    </xf>
    <xf numFmtId="49" fontId="7" fillId="5" borderId="11" xfId="0" applyNumberFormat="1" applyFont="1" applyFill="1" applyBorder="1" applyAlignment="1">
      <alignment horizontal="left" vertical="top" wrapText="1"/>
    </xf>
    <xf numFmtId="0" fontId="7" fillId="5" borderId="11" xfId="0" applyFont="1" applyFill="1" applyBorder="1" applyAlignment="1">
      <alignment horizontal="center" vertical="top"/>
    </xf>
    <xf numFmtId="164" fontId="7" fillId="5" borderId="11" xfId="0" applyNumberFormat="1" applyFont="1" applyFill="1" applyBorder="1" applyAlignment="1">
      <alignment vertical="top"/>
    </xf>
    <xf numFmtId="4" fontId="7" fillId="5" borderId="11" xfId="0" applyNumberFormat="1" applyFont="1" applyFill="1" applyBorder="1" applyAlignment="1">
      <alignment vertical="top"/>
    </xf>
    <xf numFmtId="4" fontId="7" fillId="5" borderId="50" xfId="0" applyNumberFormat="1" applyFont="1" applyFill="1" applyBorder="1" applyAlignment="1">
      <alignment vertical="top"/>
    </xf>
    <xf numFmtId="0" fontId="7" fillId="5" borderId="10" xfId="0" applyFont="1" applyFill="1" applyBorder="1" applyAlignment="1">
      <alignment vertical="top"/>
    </xf>
    <xf numFmtId="0" fontId="7" fillId="5" borderId="11" xfId="0" applyFont="1" applyFill="1" applyBorder="1" applyAlignment="1">
      <alignment vertical="top"/>
    </xf>
    <xf numFmtId="0" fontId="0" fillId="2" borderId="22" xfId="0" applyFont="1" applyFill="1" applyBorder="1" applyAlignment="1">
      <alignment vertical="top"/>
    </xf>
    <xf numFmtId="0" fontId="7" fillId="5" borderId="35" xfId="0" applyFont="1" applyFill="1" applyBorder="1" applyAlignment="1">
      <alignment vertical="top"/>
    </xf>
    <xf numFmtId="4" fontId="7" fillId="5" borderId="35" xfId="0" applyNumberFormat="1" applyFont="1" applyFill="1" applyBorder="1" applyAlignment="1">
      <alignment vertical="top"/>
    </xf>
    <xf numFmtId="49" fontId="7" fillId="6" borderId="6" xfId="0" applyNumberFormat="1" applyFont="1" applyFill="1" applyBorder="1" applyAlignment="1">
      <alignment vertical="top"/>
    </xf>
    <xf numFmtId="49" fontId="7" fillId="6" borderId="7" xfId="0" applyNumberFormat="1" applyFont="1" applyFill="1" applyBorder="1" applyAlignment="1">
      <alignment vertical="top"/>
    </xf>
    <xf numFmtId="49" fontId="7" fillId="6" borderId="7" xfId="0" applyNumberFormat="1" applyFont="1" applyFill="1" applyBorder="1" applyAlignment="1">
      <alignment horizontal="left" vertical="top" wrapText="1"/>
    </xf>
    <xf numFmtId="0" fontId="7" fillId="6" borderId="7" xfId="0" applyFont="1" applyFill="1" applyBorder="1" applyAlignment="1">
      <alignment horizontal="center" vertical="top"/>
    </xf>
    <xf numFmtId="164" fontId="7" fillId="6" borderId="7" xfId="0" applyNumberFormat="1" applyFont="1" applyFill="1" applyBorder="1" applyAlignment="1">
      <alignment vertical="top"/>
    </xf>
    <xf numFmtId="4" fontId="7" fillId="6" borderId="7" xfId="0" applyNumberFormat="1" applyFont="1" applyFill="1" applyBorder="1" applyAlignment="1">
      <alignment vertical="top"/>
    </xf>
    <xf numFmtId="4" fontId="7" fillId="6" borderId="8" xfId="0" applyNumberFormat="1" applyFont="1" applyFill="1" applyBorder="1" applyAlignment="1">
      <alignment vertical="top"/>
    </xf>
    <xf numFmtId="0" fontId="8" fillId="6" borderId="2" xfId="0" applyNumberFormat="1" applyFont="1" applyFill="1" applyBorder="1" applyAlignment="1">
      <alignment vertical="top"/>
    </xf>
    <xf numFmtId="49" fontId="8" fillId="6" borderId="2" xfId="0" applyNumberFormat="1" applyFont="1" applyFill="1" applyBorder="1" applyAlignment="1">
      <alignment vertical="top"/>
    </xf>
    <xf numFmtId="49" fontId="8" fillId="6" borderId="2" xfId="0" applyNumberFormat="1" applyFont="1" applyFill="1" applyBorder="1" applyAlignment="1">
      <alignment horizontal="left" vertical="top" wrapText="1"/>
    </xf>
    <xf numFmtId="49" fontId="8" fillId="6" borderId="12" xfId="0" applyNumberFormat="1" applyFont="1" applyFill="1" applyBorder="1" applyAlignment="1">
      <alignment horizontal="center" vertical="top"/>
    </xf>
    <xf numFmtId="164" fontId="8" fillId="6" borderId="14" xfId="0" applyNumberFormat="1" applyFont="1" applyFill="1" applyBorder="1" applyAlignment="1">
      <alignment vertical="top"/>
    </xf>
    <xf numFmtId="4" fontId="8" fillId="6" borderId="12" xfId="0" applyNumberFormat="1" applyFont="1" applyFill="1" applyBorder="1" applyAlignment="1">
      <alignment vertical="top"/>
    </xf>
    <xf numFmtId="0" fontId="8" fillId="6" borderId="4" xfId="0" applyFont="1" applyFill="1" applyBorder="1" applyAlignment="1">
      <alignment vertical="top"/>
    </xf>
    <xf numFmtId="49" fontId="8" fillId="6" borderId="4" xfId="0" applyNumberFormat="1" applyFont="1" applyFill="1" applyBorder="1" applyAlignment="1">
      <alignment vertical="top"/>
    </xf>
    <xf numFmtId="0" fontId="8" fillId="6" borderId="1" xfId="0" applyFont="1" applyFill="1" applyBorder="1" applyAlignment="1">
      <alignment vertical="top"/>
    </xf>
    <xf numFmtId="49" fontId="8" fillId="6" borderId="1" xfId="0" applyNumberFormat="1" applyFont="1" applyFill="1" applyBorder="1" applyAlignment="1">
      <alignment vertical="top"/>
    </xf>
    <xf numFmtId="49" fontId="8" fillId="6" borderId="1" xfId="0" applyNumberFormat="1" applyFont="1" applyFill="1" applyBorder="1" applyAlignment="1">
      <alignment horizontal="left" vertical="top" wrapText="1"/>
    </xf>
    <xf numFmtId="0" fontId="8" fillId="6" borderId="1" xfId="0" applyFont="1" applyFill="1" applyBorder="1" applyAlignment="1">
      <alignment horizontal="center" vertical="top" wrapText="1"/>
    </xf>
    <xf numFmtId="0" fontId="8" fillId="6" borderId="1" xfId="0" applyNumberFormat="1" applyFont="1" applyFill="1" applyBorder="1" applyAlignment="1">
      <alignment vertical="top" wrapText="1"/>
    </xf>
    <xf numFmtId="4" fontId="8" fillId="6" borderId="1" xfId="0" applyNumberFormat="1" applyFont="1" applyFill="1" applyBorder="1" applyAlignment="1">
      <alignment vertical="top"/>
    </xf>
    <xf numFmtId="0" fontId="8" fillId="6" borderId="12" xfId="0" applyNumberFormat="1" applyFont="1" applyFill="1" applyBorder="1" applyAlignment="1">
      <alignment vertical="top"/>
    </xf>
    <xf numFmtId="49" fontId="8" fillId="6" borderId="13" xfId="0" applyNumberFormat="1" applyFont="1" applyFill="1" applyBorder="1" applyAlignment="1">
      <alignment vertical="top"/>
    </xf>
    <xf numFmtId="49" fontId="8" fillId="6" borderId="13" xfId="0" applyNumberFormat="1" applyFont="1" applyFill="1" applyBorder="1" applyAlignment="1">
      <alignment horizontal="left" vertical="top" wrapText="1"/>
    </xf>
    <xf numFmtId="49" fontId="8" fillId="6" borderId="13" xfId="0" applyNumberFormat="1" applyFont="1" applyFill="1" applyBorder="1" applyAlignment="1">
      <alignment horizontal="center" vertical="top"/>
    </xf>
    <xf numFmtId="164" fontId="8" fillId="6" borderId="13" xfId="0" applyNumberFormat="1" applyFont="1" applyFill="1" applyBorder="1" applyAlignment="1">
      <alignment vertical="top"/>
    </xf>
    <xf numFmtId="4" fontId="8" fillId="6" borderId="13" xfId="0" applyNumberFormat="1" applyFont="1" applyFill="1" applyBorder="1" applyAlignment="1">
      <alignment vertical="top"/>
    </xf>
    <xf numFmtId="0" fontId="8" fillId="6" borderId="3" xfId="0" applyFont="1" applyFill="1" applyBorder="1" applyAlignment="1">
      <alignment vertical="top"/>
    </xf>
    <xf numFmtId="49" fontId="8" fillId="6" borderId="3" xfId="0" applyNumberFormat="1" applyFont="1" applyFill="1" applyBorder="1" applyAlignment="1">
      <alignment vertical="top"/>
    </xf>
    <xf numFmtId="49" fontId="7" fillId="6" borderId="36" xfId="0" applyNumberFormat="1" applyFont="1" applyFill="1" applyBorder="1" applyAlignment="1">
      <alignment vertical="top"/>
    </xf>
    <xf numFmtId="49" fontId="7" fillId="6" borderId="32" xfId="0" applyNumberFormat="1" applyFont="1" applyFill="1" applyBorder="1" applyAlignment="1">
      <alignment vertical="top"/>
    </xf>
    <xf numFmtId="49" fontId="7" fillId="6" borderId="32" xfId="0" applyNumberFormat="1" applyFont="1" applyFill="1" applyBorder="1" applyAlignment="1">
      <alignment horizontal="left" vertical="top" wrapText="1"/>
    </xf>
    <xf numFmtId="0" fontId="7" fillId="6" borderId="32" xfId="0" applyFont="1" applyFill="1" applyBorder="1" applyAlignment="1">
      <alignment horizontal="center" vertical="top"/>
    </xf>
    <xf numFmtId="164" fontId="7" fillId="6" borderId="32" xfId="0" applyNumberFormat="1" applyFont="1" applyFill="1" applyBorder="1" applyAlignment="1">
      <alignment vertical="top"/>
    </xf>
    <xf numFmtId="4" fontId="7" fillId="6" borderId="32" xfId="0" applyNumberFormat="1" applyFont="1" applyFill="1" applyBorder="1" applyAlignment="1">
      <alignment vertical="top"/>
    </xf>
    <xf numFmtId="4" fontId="7" fillId="6" borderId="37" xfId="0" applyNumberFormat="1" applyFont="1" applyFill="1" applyBorder="1" applyAlignment="1">
      <alignment vertical="top"/>
    </xf>
    <xf numFmtId="0" fontId="8" fillId="6" borderId="35" xfId="0" applyNumberFormat="1" applyFont="1" applyFill="1" applyBorder="1" applyAlignment="1">
      <alignment vertical="top"/>
    </xf>
    <xf numFmtId="49" fontId="8" fillId="6" borderId="35" xfId="0" applyNumberFormat="1" applyFont="1" applyFill="1" applyBorder="1" applyAlignment="1">
      <alignment vertical="top"/>
    </xf>
    <xf numFmtId="49" fontId="8" fillId="6" borderId="35" xfId="0" applyNumberFormat="1" applyFont="1" applyFill="1" applyBorder="1" applyAlignment="1">
      <alignment vertical="center" wrapText="1"/>
    </xf>
    <xf numFmtId="49" fontId="8" fillId="6" borderId="35" xfId="0" applyNumberFormat="1" applyFont="1" applyFill="1" applyBorder="1" applyAlignment="1">
      <alignment horizontal="center" vertical="top"/>
    </xf>
    <xf numFmtId="164" fontId="8" fillId="6" borderId="35" xfId="0" applyNumberFormat="1" applyFont="1" applyFill="1" applyBorder="1" applyAlignment="1">
      <alignment vertical="top"/>
    </xf>
    <xf numFmtId="165" fontId="9" fillId="6" borderId="35" xfId="0" applyNumberFormat="1" applyFont="1" applyFill="1" applyBorder="1" applyAlignment="1">
      <alignment horizontal="right" vertical="top"/>
    </xf>
    <xf numFmtId="4" fontId="8" fillId="6" borderId="35" xfId="0" applyNumberFormat="1" applyFont="1" applyFill="1" applyBorder="1" applyAlignment="1">
      <alignment vertical="top"/>
    </xf>
    <xf numFmtId="49" fontId="7" fillId="5" borderId="38" xfId="0" applyNumberFormat="1" applyFont="1" applyFill="1" applyBorder="1" applyAlignment="1">
      <alignment horizontal="left" vertical="top"/>
    </xf>
    <xf numFmtId="49" fontId="7" fillId="5" borderId="39" xfId="0" applyNumberFormat="1" applyFont="1" applyFill="1" applyBorder="1" applyAlignment="1">
      <alignment horizontal="left" vertical="top"/>
    </xf>
    <xf numFmtId="49" fontId="7" fillId="5" borderId="40" xfId="0" applyNumberFormat="1" applyFont="1" applyFill="1" applyBorder="1" applyAlignment="1">
      <alignment horizontal="left" vertical="top"/>
    </xf>
    <xf numFmtId="0" fontId="6" fillId="5" borderId="51" xfId="0" applyFont="1" applyFill="1" applyBorder="1" applyAlignment="1">
      <alignment horizontal="center" vertical="top"/>
    </xf>
    <xf numFmtId="0" fontId="6" fillId="5" borderId="39" xfId="0" applyFont="1" applyFill="1" applyBorder="1" applyAlignment="1">
      <alignment horizontal="center" vertical="top"/>
    </xf>
    <xf numFmtId="0" fontId="6" fillId="5" borderId="52" xfId="0" applyFont="1" applyFill="1" applyBorder="1" applyAlignment="1">
      <alignment horizontal="center" vertical="top"/>
    </xf>
    <xf numFmtId="49" fontId="5" fillId="2" borderId="35" xfId="0" applyNumberFormat="1" applyFont="1" applyFill="1" applyBorder="1" applyAlignment="1">
      <alignment vertical="center"/>
    </xf>
    <xf numFmtId="0" fontId="5" fillId="2" borderId="35" xfId="0" applyFont="1" applyFill="1" applyBorder="1" applyAlignment="1">
      <alignment vertical="center"/>
    </xf>
    <xf numFmtId="49" fontId="1" fillId="2" borderId="25" xfId="0" applyNumberFormat="1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49" fontId="8" fillId="6" borderId="4" xfId="0" applyNumberFormat="1" applyFont="1" applyFill="1" applyBorder="1" applyAlignment="1">
      <alignment horizontal="left" vertical="top" wrapText="1"/>
    </xf>
    <xf numFmtId="0" fontId="8" fillId="6" borderId="4" xfId="0" applyFont="1" applyFill="1" applyBorder="1" applyAlignment="1">
      <alignment vertical="top" wrapText="1"/>
    </xf>
    <xf numFmtId="49" fontId="8" fillId="6" borderId="3" xfId="0" applyNumberFormat="1" applyFont="1" applyFill="1" applyBorder="1" applyAlignment="1">
      <alignment horizontal="left" vertical="top" wrapText="1"/>
    </xf>
    <xf numFmtId="0" fontId="8" fillId="6" borderId="3" xfId="0" applyFont="1" applyFill="1" applyBorder="1" applyAlignment="1">
      <alignment vertical="top" wrapText="1"/>
    </xf>
    <xf numFmtId="49" fontId="4" fillId="2" borderId="35" xfId="0" applyNumberFormat="1" applyFont="1" applyFill="1" applyBorder="1" applyAlignment="1">
      <alignment vertical="center" wrapText="1"/>
    </xf>
    <xf numFmtId="0" fontId="4" fillId="2" borderId="35" xfId="0" applyFont="1" applyFill="1" applyBorder="1" applyAlignment="1">
      <alignment vertical="center" wrapText="1"/>
    </xf>
    <xf numFmtId="49" fontId="0" fillId="2" borderId="35" xfId="0" applyNumberFormat="1" applyFont="1" applyFill="1" applyBorder="1" applyAlignment="1">
      <alignment horizontal="left" vertical="center"/>
    </xf>
    <xf numFmtId="49" fontId="5" fillId="2" borderId="38" xfId="0" applyNumberFormat="1" applyFont="1" applyFill="1" applyBorder="1" applyAlignment="1">
      <alignment horizontal="left" vertical="center"/>
    </xf>
    <xf numFmtId="49" fontId="5" fillId="2" borderId="39" xfId="0" applyNumberFormat="1" applyFont="1" applyFill="1" applyBorder="1" applyAlignment="1">
      <alignment horizontal="left" vertical="center"/>
    </xf>
    <xf numFmtId="49" fontId="5" fillId="2" borderId="40" xfId="0" applyNumberFormat="1" applyFont="1" applyFill="1" applyBorder="1" applyAlignment="1">
      <alignment horizontal="left" vertical="center"/>
    </xf>
    <xf numFmtId="49" fontId="4" fillId="2" borderId="38" xfId="0" applyNumberFormat="1" applyFont="1" applyFill="1" applyBorder="1" applyAlignment="1">
      <alignment horizontal="left" vertical="center"/>
    </xf>
    <xf numFmtId="49" fontId="4" fillId="2" borderId="39" xfId="0" applyNumberFormat="1" applyFont="1" applyFill="1" applyBorder="1" applyAlignment="1">
      <alignment horizontal="left" vertical="center"/>
    </xf>
    <xf numFmtId="49" fontId="4" fillId="2" borderId="40" xfId="0" applyNumberFormat="1" applyFont="1" applyFill="1" applyBorder="1" applyAlignment="1">
      <alignment horizontal="left" vertical="center"/>
    </xf>
  </cellXfs>
  <cellStyles count="1">
    <cellStyle name="Normálne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C0C0C0"/>
      <rgbColor rgb="FF808080"/>
      <rgbColor rgb="FFFCF305"/>
      <rgbColor rgb="FF99CCFF"/>
      <rgbColor rgb="FF0000D4"/>
      <rgbColor rgb="FFFBF251"/>
      <rgbColor rgb="FF006411"/>
      <rgbColor rgb="FFFFFFCC"/>
      <rgbColor rgb="FF4600A5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Motív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Motív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Motív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4"/>
  <sheetViews>
    <sheetView showGridLines="0" showRowColHeaders="0" tabSelected="1" topLeftCell="A40" zoomScaleNormal="100" workbookViewId="0">
      <selection activeCell="C5" sqref="C5:G5"/>
    </sheetView>
  </sheetViews>
  <sheetFormatPr defaultColWidth="8.85546875" defaultRowHeight="12.75" customHeight="1" x14ac:dyDescent="0.2"/>
  <cols>
    <col min="1" max="1" width="4.5703125" style="2" customWidth="1"/>
    <col min="2" max="2" width="12.42578125" style="2" customWidth="1"/>
    <col min="3" max="3" width="38.140625" style="2" customWidth="1"/>
    <col min="4" max="4" width="4.85546875" style="2" customWidth="1"/>
    <col min="5" max="5" width="10.42578125" style="2" customWidth="1"/>
    <col min="6" max="6" width="9.85546875" style="2" customWidth="1"/>
    <col min="7" max="7" width="12.85546875" style="2" customWidth="1"/>
    <col min="8" max="23" width="8.85546875" style="2" hidden="1" customWidth="1"/>
    <col min="24" max="28" width="8.85546875" style="2" customWidth="1"/>
    <col min="29" max="29" width="8.85546875" style="2" hidden="1" customWidth="1"/>
    <col min="30" max="30" width="8.85546875" style="2" customWidth="1"/>
    <col min="31" max="41" width="8.85546875" style="2" hidden="1" customWidth="1"/>
    <col min="42" max="256" width="8.85546875" style="2" customWidth="1"/>
  </cols>
  <sheetData>
    <row r="1" spans="1:43" ht="15.75" customHeight="1" x14ac:dyDescent="0.25">
      <c r="A1" s="177" t="s">
        <v>127</v>
      </c>
      <c r="B1" s="178"/>
      <c r="C1" s="178"/>
      <c r="D1" s="178"/>
      <c r="E1" s="178"/>
      <c r="F1" s="178"/>
      <c r="G1" s="178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0"/>
      <c r="X1" s="32"/>
      <c r="Y1" s="32"/>
      <c r="Z1" s="32"/>
      <c r="AA1" s="32"/>
      <c r="AB1" s="32"/>
      <c r="AC1" s="32"/>
      <c r="AD1" s="32"/>
      <c r="AE1" s="32"/>
      <c r="AF1" s="32"/>
      <c r="AG1" s="33" t="s">
        <v>0</v>
      </c>
      <c r="AH1" s="32"/>
      <c r="AI1" s="32"/>
      <c r="AJ1" s="32"/>
      <c r="AK1" s="32"/>
      <c r="AL1" s="32"/>
      <c r="AM1" s="32"/>
      <c r="AN1" s="32"/>
      <c r="AO1" s="32"/>
      <c r="AP1" s="32"/>
      <c r="AQ1" s="32"/>
    </row>
    <row r="2" spans="1:43" ht="24.75" customHeight="1" x14ac:dyDescent="0.2">
      <c r="A2" s="90" t="s">
        <v>105</v>
      </c>
      <c r="B2" s="90"/>
      <c r="C2" s="183" t="s">
        <v>115</v>
      </c>
      <c r="D2" s="184"/>
      <c r="E2" s="184"/>
      <c r="F2" s="184"/>
      <c r="G2" s="184"/>
      <c r="H2" s="29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0"/>
      <c r="X2" s="32"/>
      <c r="Y2" s="32"/>
      <c r="Z2" s="32"/>
      <c r="AA2" s="32"/>
      <c r="AB2" s="32"/>
      <c r="AC2" s="32"/>
      <c r="AD2" s="32"/>
      <c r="AE2" s="32"/>
      <c r="AF2" s="32"/>
      <c r="AG2" s="33" t="s">
        <v>1</v>
      </c>
      <c r="AH2" s="32"/>
      <c r="AI2" s="32"/>
      <c r="AJ2" s="32"/>
      <c r="AK2" s="32"/>
      <c r="AL2" s="32"/>
      <c r="AM2" s="32"/>
      <c r="AN2" s="32"/>
      <c r="AO2" s="32"/>
      <c r="AP2" s="32"/>
      <c r="AQ2" s="32"/>
    </row>
    <row r="3" spans="1:43" ht="24.75" customHeight="1" x14ac:dyDescent="0.2">
      <c r="A3" s="90" t="s">
        <v>106</v>
      </c>
      <c r="B3" s="90"/>
      <c r="C3" s="175" t="s">
        <v>107</v>
      </c>
      <c r="D3" s="176"/>
      <c r="E3" s="176"/>
      <c r="F3" s="176"/>
      <c r="G3" s="176"/>
      <c r="H3" s="29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0"/>
      <c r="X3" s="32"/>
      <c r="Y3" s="32"/>
      <c r="Z3" s="32"/>
      <c r="AA3" s="32"/>
      <c r="AB3" s="32"/>
      <c r="AC3" s="33" t="s">
        <v>1</v>
      </c>
      <c r="AD3" s="32"/>
      <c r="AE3" s="32"/>
      <c r="AF3" s="32"/>
      <c r="AG3" s="33" t="s">
        <v>2</v>
      </c>
      <c r="AH3" s="32"/>
      <c r="AI3" s="32"/>
      <c r="AJ3" s="32"/>
      <c r="AK3" s="32"/>
      <c r="AL3" s="32"/>
      <c r="AM3" s="32"/>
      <c r="AN3" s="32"/>
      <c r="AO3" s="32"/>
      <c r="AP3" s="32"/>
      <c r="AQ3" s="32"/>
    </row>
    <row r="4" spans="1:43" ht="24.75" customHeight="1" x14ac:dyDescent="0.2">
      <c r="A4" s="185" t="s">
        <v>114</v>
      </c>
      <c r="B4" s="185"/>
      <c r="C4" s="175" t="s">
        <v>110</v>
      </c>
      <c r="D4" s="176"/>
      <c r="E4" s="176"/>
      <c r="F4" s="176"/>
      <c r="G4" s="176"/>
      <c r="H4" s="29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0"/>
      <c r="X4" s="32"/>
      <c r="Y4" s="32"/>
      <c r="Z4" s="32"/>
      <c r="AA4" s="32"/>
      <c r="AB4" s="32"/>
      <c r="AC4" s="32"/>
      <c r="AD4" s="32"/>
      <c r="AE4" s="32"/>
      <c r="AF4" s="32"/>
      <c r="AG4" s="33" t="s">
        <v>3</v>
      </c>
      <c r="AH4" s="32"/>
      <c r="AI4" s="32"/>
      <c r="AJ4" s="32"/>
      <c r="AK4" s="32"/>
      <c r="AL4" s="32"/>
      <c r="AM4" s="32"/>
      <c r="AN4" s="32"/>
      <c r="AO4" s="32"/>
      <c r="AP4" s="32"/>
      <c r="AQ4" s="32"/>
    </row>
    <row r="5" spans="1:43" ht="24.75" customHeight="1" x14ac:dyDescent="0.2">
      <c r="A5" s="185" t="s">
        <v>116</v>
      </c>
      <c r="B5" s="185"/>
      <c r="C5" s="186" t="s">
        <v>117</v>
      </c>
      <c r="D5" s="187"/>
      <c r="E5" s="187"/>
      <c r="F5" s="187"/>
      <c r="G5" s="188"/>
      <c r="H5" s="27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38"/>
      <c r="X5" s="32"/>
      <c r="Y5" s="32"/>
      <c r="Z5" s="32"/>
      <c r="AA5" s="32"/>
      <c r="AB5" s="32"/>
      <c r="AC5" s="32"/>
      <c r="AD5" s="32"/>
      <c r="AE5" s="32"/>
      <c r="AF5" s="32"/>
      <c r="AG5" s="33"/>
      <c r="AH5" s="32"/>
      <c r="AI5" s="32"/>
      <c r="AJ5" s="32"/>
      <c r="AK5" s="32"/>
      <c r="AL5" s="32"/>
      <c r="AM5" s="32"/>
      <c r="AN5" s="32"/>
      <c r="AO5" s="32"/>
      <c r="AP5" s="32"/>
      <c r="AQ5" s="32"/>
    </row>
    <row r="6" spans="1:43" ht="24.75" customHeight="1" x14ac:dyDescent="0.2">
      <c r="A6" s="185" t="s">
        <v>118</v>
      </c>
      <c r="B6" s="185"/>
      <c r="C6" s="189"/>
      <c r="D6" s="190"/>
      <c r="E6" s="190"/>
      <c r="F6" s="190"/>
      <c r="G6" s="191"/>
      <c r="H6" s="27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38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2"/>
      <c r="AI6" s="32"/>
      <c r="AJ6" s="32"/>
      <c r="AK6" s="32"/>
      <c r="AL6" s="32"/>
      <c r="AM6" s="32"/>
      <c r="AN6" s="32"/>
      <c r="AO6" s="32"/>
      <c r="AP6" s="32"/>
      <c r="AQ6" s="32"/>
    </row>
    <row r="7" spans="1:43" ht="15" customHeight="1" x14ac:dyDescent="0.2">
      <c r="A7" s="32"/>
      <c r="B7" s="32"/>
      <c r="C7" s="32"/>
      <c r="D7" s="46"/>
      <c r="E7" s="32"/>
      <c r="F7" s="32"/>
      <c r="G7" s="32"/>
      <c r="H7" s="47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39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</row>
    <row r="8" spans="1:43" ht="15" customHeight="1" x14ac:dyDescent="0.2">
      <c r="A8" s="70" t="s">
        <v>4</v>
      </c>
      <c r="B8" s="71" t="s">
        <v>5</v>
      </c>
      <c r="C8" s="71" t="s">
        <v>111</v>
      </c>
      <c r="D8" s="72" t="s">
        <v>6</v>
      </c>
      <c r="E8" s="71" t="s">
        <v>112</v>
      </c>
      <c r="F8" s="71" t="s">
        <v>7</v>
      </c>
      <c r="G8" s="73" t="s">
        <v>113</v>
      </c>
      <c r="H8" s="48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18</v>
      </c>
      <c r="S8" s="5" t="s">
        <v>19</v>
      </c>
      <c r="T8" s="5" t="s">
        <v>20</v>
      </c>
      <c r="U8" s="5" t="s">
        <v>21</v>
      </c>
      <c r="V8" s="5" t="s">
        <v>22</v>
      </c>
      <c r="W8" s="40" t="s">
        <v>23</v>
      </c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</row>
    <row r="9" spans="1:43" ht="12.75" hidden="1" customHeight="1" x14ac:dyDescent="0.2">
      <c r="A9" s="74"/>
      <c r="B9" s="75"/>
      <c r="C9" s="75"/>
      <c r="D9" s="76"/>
      <c r="E9" s="77"/>
      <c r="F9" s="78"/>
      <c r="G9" s="78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41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</row>
    <row r="10" spans="1:43" ht="15" customHeight="1" x14ac:dyDescent="0.2">
      <c r="A10" s="91" t="s">
        <v>24</v>
      </c>
      <c r="B10" s="83" t="s">
        <v>25</v>
      </c>
      <c r="C10" s="84" t="s">
        <v>26</v>
      </c>
      <c r="D10" s="85"/>
      <c r="E10" s="92"/>
      <c r="F10" s="93"/>
      <c r="G10" s="86">
        <f>SUMIF(AG11:AG16,"&lt;&gt;NOR",G11:G16)</f>
        <v>0</v>
      </c>
      <c r="H10" s="7"/>
      <c r="I10" s="8">
        <f>SUM(I11:I16)</f>
        <v>0</v>
      </c>
      <c r="J10" s="8"/>
      <c r="K10" s="8">
        <f>SUM(K11:K16)</f>
        <v>195.35999999999999</v>
      </c>
      <c r="L10" s="8"/>
      <c r="M10" s="8">
        <f>SUM(M11:M16)</f>
        <v>0</v>
      </c>
      <c r="N10" s="8"/>
      <c r="O10" s="8">
        <f>SUM(O11:O16)</f>
        <v>0</v>
      </c>
      <c r="P10" s="8"/>
      <c r="Q10" s="8">
        <f>SUM(Q11:Q16)</f>
        <v>0</v>
      </c>
      <c r="R10" s="8"/>
      <c r="S10" s="8"/>
      <c r="T10" s="8"/>
      <c r="U10" s="8"/>
      <c r="V10" s="8">
        <f>SUM(V11:V16)</f>
        <v>3.1</v>
      </c>
      <c r="W10" s="8"/>
      <c r="X10" s="32"/>
      <c r="Y10" s="32"/>
      <c r="Z10" s="32"/>
      <c r="AA10" s="32"/>
      <c r="AB10" s="32"/>
      <c r="AC10" s="32"/>
      <c r="AD10" s="32"/>
      <c r="AE10" s="32"/>
      <c r="AF10" s="32"/>
      <c r="AG10" s="33" t="s">
        <v>27</v>
      </c>
      <c r="AH10" s="32"/>
      <c r="AI10" s="32"/>
      <c r="AJ10" s="32"/>
      <c r="AK10" s="32"/>
      <c r="AL10" s="32"/>
      <c r="AM10" s="32"/>
      <c r="AN10" s="32"/>
      <c r="AO10" s="32"/>
      <c r="AP10" s="32"/>
      <c r="AQ10" s="32"/>
    </row>
    <row r="11" spans="1:43" ht="23.1" customHeight="1" x14ac:dyDescent="0.2">
      <c r="A11" s="101">
        <v>1</v>
      </c>
      <c r="B11" s="102" t="s">
        <v>28</v>
      </c>
      <c r="C11" s="103" t="s">
        <v>29</v>
      </c>
      <c r="D11" s="104" t="s">
        <v>30</v>
      </c>
      <c r="E11" s="105">
        <v>14.52</v>
      </c>
      <c r="F11" s="106">
        <v>0</v>
      </c>
      <c r="G11" s="106">
        <f>ROUND(E11*F11,2)</f>
        <v>0</v>
      </c>
      <c r="H11" s="11">
        <v>0</v>
      </c>
      <c r="I11" s="10">
        <f>ROUND(E11*H11,2)</f>
        <v>0</v>
      </c>
      <c r="J11" s="11">
        <v>5.88</v>
      </c>
      <c r="K11" s="12">
        <f>ROUND(E11*J11,2)</f>
        <v>85.38</v>
      </c>
      <c r="L11" s="13">
        <v>20</v>
      </c>
      <c r="M11" s="13">
        <f>G11*(1+L11/100)</f>
        <v>0</v>
      </c>
      <c r="N11" s="13">
        <v>0</v>
      </c>
      <c r="O11" s="13">
        <f>ROUND(E11*N11,2)</f>
        <v>0</v>
      </c>
      <c r="P11" s="13">
        <v>0</v>
      </c>
      <c r="Q11" s="13">
        <f>ROUND(E11*P11,2)</f>
        <v>0</v>
      </c>
      <c r="R11" s="13"/>
      <c r="S11" s="14" t="s">
        <v>31</v>
      </c>
      <c r="T11" s="14" t="s">
        <v>32</v>
      </c>
      <c r="U11" s="13">
        <v>0.16639999999999999</v>
      </c>
      <c r="V11" s="13">
        <f>ROUND(E11*U11,2)</f>
        <v>2.42</v>
      </c>
      <c r="W11" s="42"/>
      <c r="X11" s="34"/>
      <c r="Y11" s="34"/>
      <c r="Z11" s="34"/>
      <c r="AA11" s="34"/>
      <c r="AB11" s="34"/>
      <c r="AC11" s="34"/>
      <c r="AD11" s="34"/>
      <c r="AE11" s="34"/>
      <c r="AF11" s="34"/>
      <c r="AG11" s="35" t="s">
        <v>33</v>
      </c>
      <c r="AH11" s="34"/>
      <c r="AI11" s="34"/>
      <c r="AJ11" s="34"/>
      <c r="AK11" s="34"/>
      <c r="AL11" s="34"/>
      <c r="AM11" s="34"/>
      <c r="AN11" s="34"/>
      <c r="AO11" s="34"/>
      <c r="AP11" s="34"/>
      <c r="AQ11" s="34"/>
    </row>
    <row r="12" spans="1:43" ht="12.95" customHeight="1" x14ac:dyDescent="0.2">
      <c r="A12" s="107"/>
      <c r="B12" s="108"/>
      <c r="C12" s="109" t="s">
        <v>126</v>
      </c>
      <c r="D12" s="110"/>
      <c r="E12" s="111"/>
      <c r="F12" s="112"/>
      <c r="G12" s="113"/>
      <c r="H12" s="15"/>
      <c r="I12" s="16"/>
      <c r="J12" s="15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43"/>
      <c r="X12" s="34"/>
      <c r="Y12" s="34"/>
      <c r="Z12" s="34"/>
      <c r="AA12" s="34"/>
      <c r="AB12" s="34"/>
      <c r="AC12" s="34"/>
      <c r="AD12" s="34"/>
      <c r="AE12" s="34"/>
      <c r="AF12" s="34"/>
      <c r="AG12" s="35" t="s">
        <v>34</v>
      </c>
      <c r="AH12" s="36">
        <v>0</v>
      </c>
      <c r="AI12" s="34"/>
      <c r="AJ12" s="34"/>
      <c r="AK12" s="34"/>
      <c r="AL12" s="34"/>
      <c r="AM12" s="34"/>
      <c r="AN12" s="34"/>
      <c r="AO12" s="34"/>
      <c r="AP12" s="34"/>
      <c r="AQ12" s="34"/>
    </row>
    <row r="13" spans="1:43" ht="12.95" customHeight="1" x14ac:dyDescent="0.2">
      <c r="A13" s="101">
        <v>3</v>
      </c>
      <c r="B13" s="102" t="s">
        <v>35</v>
      </c>
      <c r="C13" s="103" t="s">
        <v>36</v>
      </c>
      <c r="D13" s="104" t="s">
        <v>30</v>
      </c>
      <c r="E13" s="105">
        <v>14.52</v>
      </c>
      <c r="F13" s="106">
        <v>0</v>
      </c>
      <c r="G13" s="106">
        <f>ROUND(E13*F13,2)</f>
        <v>0</v>
      </c>
      <c r="H13" s="11">
        <v>0</v>
      </c>
      <c r="I13" s="17">
        <f>ROUND(E13*H13,2)</f>
        <v>0</v>
      </c>
      <c r="J13" s="11">
        <v>0.73</v>
      </c>
      <c r="K13" s="18">
        <f>ROUND(E13*J13,2)</f>
        <v>10.6</v>
      </c>
      <c r="L13" s="16">
        <v>20</v>
      </c>
      <c r="M13" s="16">
        <f>G13*(1+L13/100)</f>
        <v>0</v>
      </c>
      <c r="N13" s="16">
        <v>0</v>
      </c>
      <c r="O13" s="16">
        <f>ROUND(E13*N13,2)</f>
        <v>0</v>
      </c>
      <c r="P13" s="16">
        <v>0</v>
      </c>
      <c r="Q13" s="16">
        <f>ROUND(E13*P13,2)</f>
        <v>0</v>
      </c>
      <c r="R13" s="16"/>
      <c r="S13" s="19" t="s">
        <v>31</v>
      </c>
      <c r="T13" s="19" t="s">
        <v>37</v>
      </c>
      <c r="U13" s="16">
        <v>0.04</v>
      </c>
      <c r="V13" s="16">
        <f>ROUND(E13*U13,2)</f>
        <v>0.57999999999999996</v>
      </c>
      <c r="W13" s="43"/>
      <c r="X13" s="34"/>
      <c r="Y13" s="34"/>
      <c r="Z13" s="34"/>
      <c r="AA13" s="34"/>
      <c r="AB13" s="34"/>
      <c r="AC13" s="34"/>
      <c r="AD13" s="34"/>
      <c r="AE13" s="34"/>
      <c r="AF13" s="34"/>
      <c r="AG13" s="35" t="s">
        <v>33</v>
      </c>
      <c r="AH13" s="34"/>
      <c r="AI13" s="34"/>
      <c r="AJ13" s="34"/>
      <c r="AK13" s="34"/>
      <c r="AL13" s="34"/>
      <c r="AM13" s="34"/>
      <c r="AN13" s="34"/>
      <c r="AO13" s="34"/>
      <c r="AP13" s="34"/>
      <c r="AQ13" s="34"/>
    </row>
    <row r="14" spans="1:43" ht="23.1" customHeight="1" x14ac:dyDescent="0.2">
      <c r="A14" s="101">
        <v>4</v>
      </c>
      <c r="B14" s="102" t="s">
        <v>38</v>
      </c>
      <c r="C14" s="103" t="s">
        <v>39</v>
      </c>
      <c r="D14" s="104" t="s">
        <v>40</v>
      </c>
      <c r="E14" s="105">
        <v>14.52</v>
      </c>
      <c r="F14" s="106">
        <v>0</v>
      </c>
      <c r="G14" s="106">
        <f>ROUND(E14*F14,2)</f>
        <v>0</v>
      </c>
      <c r="H14" s="11">
        <v>0</v>
      </c>
      <c r="I14" s="17">
        <f>ROUND(E14*H14,2)</f>
        <v>0</v>
      </c>
      <c r="J14" s="11">
        <v>6.5</v>
      </c>
      <c r="K14" s="18">
        <f>ROUND(E14*J14,2)</f>
        <v>94.38</v>
      </c>
      <c r="L14" s="16">
        <v>20</v>
      </c>
      <c r="M14" s="16">
        <f>G14*(1+L14/100)</f>
        <v>0</v>
      </c>
      <c r="N14" s="16">
        <v>0</v>
      </c>
      <c r="O14" s="16">
        <f>ROUND(E14*N14,2)</f>
        <v>0</v>
      </c>
      <c r="P14" s="16">
        <v>0</v>
      </c>
      <c r="Q14" s="16">
        <f>ROUND(E14*P14,2)</f>
        <v>0</v>
      </c>
      <c r="R14" s="16"/>
      <c r="S14" s="19" t="s">
        <v>41</v>
      </c>
      <c r="T14" s="19" t="s">
        <v>42</v>
      </c>
      <c r="U14" s="16">
        <v>0</v>
      </c>
      <c r="V14" s="16">
        <f>ROUND(E14*U14,2)</f>
        <v>0</v>
      </c>
      <c r="W14" s="43"/>
      <c r="X14" s="34"/>
      <c r="Y14" s="34"/>
      <c r="Z14" s="34"/>
      <c r="AA14" s="34"/>
      <c r="AB14" s="34"/>
      <c r="AC14" s="34"/>
      <c r="AD14" s="34"/>
      <c r="AE14" s="34"/>
      <c r="AF14" s="34"/>
      <c r="AG14" s="35" t="s">
        <v>33</v>
      </c>
      <c r="AH14" s="34"/>
      <c r="AI14" s="34"/>
      <c r="AJ14" s="34"/>
      <c r="AK14" s="34"/>
      <c r="AL14" s="34"/>
      <c r="AM14" s="34"/>
      <c r="AN14" s="34"/>
      <c r="AO14" s="34"/>
      <c r="AP14" s="34"/>
      <c r="AQ14" s="34"/>
    </row>
    <row r="15" spans="1:43" ht="12.95" customHeight="1" x14ac:dyDescent="0.2">
      <c r="A15" s="107"/>
      <c r="B15" s="108"/>
      <c r="C15" s="109" t="s">
        <v>126</v>
      </c>
      <c r="D15" s="110"/>
      <c r="E15" s="111">
        <v>20.545649999999998</v>
      </c>
      <c r="F15" s="112"/>
      <c r="G15" s="113"/>
      <c r="H15" s="15"/>
      <c r="I15" s="16"/>
      <c r="J15" s="15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43"/>
      <c r="X15" s="34"/>
      <c r="Y15" s="34"/>
      <c r="Z15" s="34"/>
      <c r="AA15" s="34"/>
      <c r="AB15" s="34"/>
      <c r="AC15" s="34"/>
      <c r="AD15" s="34"/>
      <c r="AE15" s="34"/>
      <c r="AF15" s="34"/>
      <c r="AG15" s="35" t="s">
        <v>34</v>
      </c>
      <c r="AH15" s="36">
        <v>0</v>
      </c>
      <c r="AI15" s="34"/>
      <c r="AJ15" s="34"/>
      <c r="AK15" s="34"/>
      <c r="AL15" s="34"/>
      <c r="AM15" s="34"/>
      <c r="AN15" s="34"/>
      <c r="AO15" s="34"/>
      <c r="AP15" s="34"/>
      <c r="AQ15" s="34"/>
    </row>
    <row r="16" spans="1:43" ht="23.1" customHeight="1" x14ac:dyDescent="0.2">
      <c r="A16" s="101">
        <v>5</v>
      </c>
      <c r="B16" s="102" t="s">
        <v>43</v>
      </c>
      <c r="C16" s="103" t="s">
        <v>44</v>
      </c>
      <c r="D16" s="104" t="s">
        <v>45</v>
      </c>
      <c r="E16" s="105">
        <v>20</v>
      </c>
      <c r="F16" s="106">
        <v>0</v>
      </c>
      <c r="G16" s="106">
        <f>ROUND(E16*F16,2)</f>
        <v>0</v>
      </c>
      <c r="H16" s="11">
        <v>0</v>
      </c>
      <c r="I16" s="20">
        <f>ROUND(E16*H16,2)</f>
        <v>0</v>
      </c>
      <c r="J16" s="11">
        <v>0.25</v>
      </c>
      <c r="K16" s="21">
        <f>ROUND(E16*J16,2)</f>
        <v>5</v>
      </c>
      <c r="L16" s="22">
        <v>20</v>
      </c>
      <c r="M16" s="22">
        <f>G16*(1+L16/100)</f>
        <v>0</v>
      </c>
      <c r="N16" s="22">
        <v>0</v>
      </c>
      <c r="O16" s="22">
        <f>ROUND(E16*N16,2)</f>
        <v>0</v>
      </c>
      <c r="P16" s="22">
        <v>0</v>
      </c>
      <c r="Q16" s="22">
        <f>ROUND(E16*P16,2)</f>
        <v>0</v>
      </c>
      <c r="R16" s="22"/>
      <c r="S16" s="23" t="s">
        <v>31</v>
      </c>
      <c r="T16" s="23" t="s">
        <v>37</v>
      </c>
      <c r="U16" s="22">
        <v>5.0000000000000001E-3</v>
      </c>
      <c r="V16" s="22">
        <f>ROUND(E16*U16,2)</f>
        <v>0.1</v>
      </c>
      <c r="W16" s="44"/>
      <c r="X16" s="34"/>
      <c r="Y16" s="34"/>
      <c r="Z16" s="34"/>
      <c r="AA16" s="34"/>
      <c r="AB16" s="34"/>
      <c r="AC16" s="34"/>
      <c r="AD16" s="34"/>
      <c r="AE16" s="34"/>
      <c r="AF16" s="34"/>
      <c r="AG16" s="35" t="s">
        <v>33</v>
      </c>
      <c r="AH16" s="34"/>
      <c r="AI16" s="34"/>
      <c r="AJ16" s="34"/>
      <c r="AK16" s="34"/>
      <c r="AL16" s="34"/>
      <c r="AM16" s="34"/>
      <c r="AN16" s="34"/>
      <c r="AO16" s="34"/>
      <c r="AP16" s="34"/>
      <c r="AQ16" s="34"/>
    </row>
    <row r="17" spans="1:43" ht="15" customHeight="1" x14ac:dyDescent="0.2">
      <c r="A17" s="114" t="s">
        <v>24</v>
      </c>
      <c r="B17" s="115" t="s">
        <v>46</v>
      </c>
      <c r="C17" s="116" t="s">
        <v>47</v>
      </c>
      <c r="D17" s="117"/>
      <c r="E17" s="118"/>
      <c r="F17" s="119"/>
      <c r="G17" s="120">
        <f>SUMIF(AG18:AG19,"&lt;&gt;NOR",G18:G19)</f>
        <v>0</v>
      </c>
      <c r="H17" s="7"/>
      <c r="I17" s="8">
        <f>SUM(I18:I19)</f>
        <v>48.87</v>
      </c>
      <c r="J17" s="8"/>
      <c r="K17" s="8">
        <f>SUM(K18:K19)</f>
        <v>0</v>
      </c>
      <c r="L17" s="8"/>
      <c r="M17" s="8">
        <f>SUM(M18:M19)</f>
        <v>0</v>
      </c>
      <c r="N17" s="8"/>
      <c r="O17" s="8">
        <f>SUM(O18:O19)</f>
        <v>0.01</v>
      </c>
      <c r="P17" s="8"/>
      <c r="Q17" s="8">
        <f>SUM(Q18:Q19)</f>
        <v>0</v>
      </c>
      <c r="R17" s="8"/>
      <c r="S17" s="8"/>
      <c r="T17" s="8"/>
      <c r="U17" s="8"/>
      <c r="V17" s="8">
        <f>SUM(V18:V19)</f>
        <v>0</v>
      </c>
      <c r="W17" s="8"/>
      <c r="X17" s="32"/>
      <c r="Y17" s="32"/>
      <c r="Z17" s="32"/>
      <c r="AA17" s="32"/>
      <c r="AB17" s="32"/>
      <c r="AC17" s="32"/>
      <c r="AD17" s="32"/>
      <c r="AE17" s="32"/>
      <c r="AF17" s="32"/>
      <c r="AG17" s="33" t="s">
        <v>27</v>
      </c>
      <c r="AH17" s="32"/>
      <c r="AI17" s="32"/>
      <c r="AJ17" s="32"/>
      <c r="AK17" s="32"/>
      <c r="AL17" s="32"/>
      <c r="AM17" s="32"/>
      <c r="AN17" s="32"/>
      <c r="AO17" s="32"/>
      <c r="AP17" s="32"/>
      <c r="AQ17" s="32"/>
    </row>
    <row r="18" spans="1:43" ht="23.1" customHeight="1" x14ac:dyDescent="0.2">
      <c r="A18" s="101">
        <v>12</v>
      </c>
      <c r="B18" s="102" t="s">
        <v>48</v>
      </c>
      <c r="C18" s="103" t="s">
        <v>49</v>
      </c>
      <c r="D18" s="104" t="s">
        <v>45</v>
      </c>
      <c r="E18" s="105">
        <v>49.368611999999999</v>
      </c>
      <c r="F18" s="106">
        <v>0</v>
      </c>
      <c r="G18" s="106">
        <f>ROUND(E18*F18,2)</f>
        <v>0</v>
      </c>
      <c r="H18" s="11">
        <v>0.99</v>
      </c>
      <c r="I18" s="10">
        <f>ROUND(E18*H18,2)</f>
        <v>48.87</v>
      </c>
      <c r="J18" s="11">
        <v>0</v>
      </c>
      <c r="K18" s="12">
        <f>ROUND(E18*J18,2)</f>
        <v>0</v>
      </c>
      <c r="L18" s="13">
        <v>20</v>
      </c>
      <c r="M18" s="13">
        <f>G18*(1+L18/100)</f>
        <v>0</v>
      </c>
      <c r="N18" s="13">
        <v>2.9999999999999997E-4</v>
      </c>
      <c r="O18" s="13">
        <f>ROUND(E18*N18,2)</f>
        <v>0.01</v>
      </c>
      <c r="P18" s="13">
        <v>0</v>
      </c>
      <c r="Q18" s="13">
        <f>ROUND(E18*P18,2)</f>
        <v>0</v>
      </c>
      <c r="R18" s="13"/>
      <c r="S18" s="14" t="s">
        <v>31</v>
      </c>
      <c r="T18" s="14" t="s">
        <v>37</v>
      </c>
      <c r="U18" s="13">
        <v>0</v>
      </c>
      <c r="V18" s="13">
        <f>ROUND(E18*U18,2)</f>
        <v>0</v>
      </c>
      <c r="W18" s="42"/>
      <c r="X18" s="34"/>
      <c r="Y18" s="34"/>
      <c r="Z18" s="34"/>
      <c r="AA18" s="34"/>
      <c r="AB18" s="34"/>
      <c r="AC18" s="34"/>
      <c r="AD18" s="34"/>
      <c r="AE18" s="34"/>
      <c r="AF18" s="34"/>
      <c r="AG18" s="35" t="s">
        <v>50</v>
      </c>
      <c r="AH18" s="34"/>
      <c r="AI18" s="34"/>
      <c r="AJ18" s="34"/>
      <c r="AK18" s="34"/>
      <c r="AL18" s="34"/>
      <c r="AM18" s="34"/>
      <c r="AN18" s="34"/>
      <c r="AO18" s="34"/>
      <c r="AP18" s="34"/>
      <c r="AQ18" s="34"/>
    </row>
    <row r="19" spans="1:43" ht="12.95" customHeight="1" x14ac:dyDescent="0.2">
      <c r="A19" s="94"/>
      <c r="B19" s="95"/>
      <c r="C19" s="96" t="s">
        <v>51</v>
      </c>
      <c r="D19" s="97"/>
      <c r="E19" s="98">
        <v>49.368611999999999</v>
      </c>
      <c r="F19" s="99"/>
      <c r="G19" s="100"/>
      <c r="H19" s="15"/>
      <c r="I19" s="22"/>
      <c r="J19" s="15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44"/>
      <c r="X19" s="34"/>
      <c r="Y19" s="34"/>
      <c r="Z19" s="34"/>
      <c r="AA19" s="34"/>
      <c r="AB19" s="34"/>
      <c r="AC19" s="34"/>
      <c r="AD19" s="34"/>
      <c r="AE19" s="34"/>
      <c r="AF19" s="34"/>
      <c r="AG19" s="35" t="s">
        <v>34</v>
      </c>
      <c r="AH19" s="36">
        <v>0</v>
      </c>
      <c r="AI19" s="34"/>
      <c r="AJ19" s="34"/>
      <c r="AK19" s="34"/>
      <c r="AL19" s="34"/>
      <c r="AM19" s="34"/>
      <c r="AN19" s="34"/>
      <c r="AO19" s="34"/>
      <c r="AP19" s="34"/>
      <c r="AQ19" s="34"/>
    </row>
    <row r="20" spans="1:43" ht="15" customHeight="1" x14ac:dyDescent="0.2">
      <c r="A20" s="91" t="s">
        <v>24</v>
      </c>
      <c r="B20" s="83" t="s">
        <v>52</v>
      </c>
      <c r="C20" s="84" t="s">
        <v>53</v>
      </c>
      <c r="D20" s="85"/>
      <c r="E20" s="92"/>
      <c r="F20" s="93"/>
      <c r="G20" s="86">
        <f>SUMIF(AG21:AG22,"&lt;&gt;NOR",G21:G22)</f>
        <v>0</v>
      </c>
      <c r="H20" s="7"/>
      <c r="I20" s="8">
        <f>SUM(I21:I22)</f>
        <v>0</v>
      </c>
      <c r="J20" s="8"/>
      <c r="K20" s="8">
        <f>SUM(K21:K22)</f>
        <v>0</v>
      </c>
      <c r="L20" s="8"/>
      <c r="M20" s="8">
        <f>SUM(M21:M22)</f>
        <v>0</v>
      </c>
      <c r="N20" s="8"/>
      <c r="O20" s="8">
        <f>SUM(O21:O22)</f>
        <v>0</v>
      </c>
      <c r="P20" s="8"/>
      <c r="Q20" s="8">
        <f>SUM(Q21:Q22)</f>
        <v>0</v>
      </c>
      <c r="R20" s="8"/>
      <c r="S20" s="8"/>
      <c r="T20" s="8"/>
      <c r="U20" s="8"/>
      <c r="V20" s="8">
        <f>SUM(V21:V22)</f>
        <v>0</v>
      </c>
      <c r="W20" s="8"/>
      <c r="X20" s="32"/>
      <c r="Y20" s="32"/>
      <c r="Z20" s="32"/>
      <c r="AA20" s="32"/>
      <c r="AB20" s="32"/>
      <c r="AC20" s="32"/>
      <c r="AD20" s="32"/>
      <c r="AE20" s="32"/>
      <c r="AF20" s="32"/>
      <c r="AG20" s="33" t="s">
        <v>27</v>
      </c>
      <c r="AH20" s="32"/>
      <c r="AI20" s="32"/>
      <c r="AJ20" s="32"/>
      <c r="AK20" s="32"/>
      <c r="AL20" s="32"/>
      <c r="AM20" s="32"/>
      <c r="AN20" s="32"/>
      <c r="AO20" s="32"/>
      <c r="AP20" s="32"/>
      <c r="AQ20" s="32"/>
    </row>
    <row r="21" spans="1:43" ht="23.1" customHeight="1" x14ac:dyDescent="0.2">
      <c r="A21" s="101">
        <v>16</v>
      </c>
      <c r="B21" s="102" t="s">
        <v>54</v>
      </c>
      <c r="C21" s="103" t="s">
        <v>55</v>
      </c>
      <c r="D21" s="104" t="s">
        <v>30</v>
      </c>
      <c r="E21" s="105">
        <v>4.7039999999999997</v>
      </c>
      <c r="F21" s="106">
        <v>0</v>
      </c>
      <c r="G21" s="106">
        <f>ROUND(E21*F21,2)</f>
        <v>0</v>
      </c>
      <c r="H21" s="12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42"/>
      <c r="X21" s="34"/>
      <c r="Y21" s="34"/>
      <c r="Z21" s="34"/>
      <c r="AA21" s="34"/>
      <c r="AB21" s="34"/>
      <c r="AC21" s="34"/>
      <c r="AD21" s="34"/>
      <c r="AE21" s="34"/>
      <c r="AF21" s="34"/>
      <c r="AG21" s="35" t="s">
        <v>34</v>
      </c>
      <c r="AH21" s="36">
        <v>0</v>
      </c>
      <c r="AI21" s="34"/>
      <c r="AJ21" s="34"/>
      <c r="AK21" s="34"/>
      <c r="AL21" s="34"/>
      <c r="AM21" s="34"/>
      <c r="AN21" s="34"/>
      <c r="AO21" s="34"/>
      <c r="AP21" s="34"/>
      <c r="AQ21" s="34"/>
    </row>
    <row r="22" spans="1:43" ht="12.95" customHeight="1" x14ac:dyDescent="0.2">
      <c r="A22" s="94"/>
      <c r="B22" s="95"/>
      <c r="C22" s="96" t="s">
        <v>56</v>
      </c>
      <c r="D22" s="97"/>
      <c r="E22" s="98">
        <v>4.7039999999999997</v>
      </c>
      <c r="F22" s="99"/>
      <c r="G22" s="100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44"/>
      <c r="X22" s="34"/>
      <c r="Y22" s="34"/>
      <c r="Z22" s="34"/>
      <c r="AA22" s="34"/>
      <c r="AB22" s="34"/>
      <c r="AC22" s="34"/>
      <c r="AD22" s="34"/>
      <c r="AE22" s="34"/>
      <c r="AF22" s="34"/>
      <c r="AG22" s="35" t="s">
        <v>34</v>
      </c>
      <c r="AH22" s="36">
        <v>0</v>
      </c>
      <c r="AI22" s="34"/>
      <c r="AJ22" s="34"/>
      <c r="AK22" s="34"/>
      <c r="AL22" s="34"/>
      <c r="AM22" s="34"/>
      <c r="AN22" s="34"/>
      <c r="AO22" s="34"/>
      <c r="AP22" s="34"/>
      <c r="AQ22" s="34"/>
    </row>
    <row r="23" spans="1:43" ht="15" customHeight="1" x14ac:dyDescent="0.2">
      <c r="A23" s="126" t="s">
        <v>24</v>
      </c>
      <c r="B23" s="127" t="s">
        <v>57</v>
      </c>
      <c r="C23" s="128" t="s">
        <v>58</v>
      </c>
      <c r="D23" s="129"/>
      <c r="E23" s="130"/>
      <c r="F23" s="131"/>
      <c r="G23" s="132">
        <v>0</v>
      </c>
      <c r="H23" s="7"/>
      <c r="I23" s="8">
        <f>SUM(I24:I28)</f>
        <v>0</v>
      </c>
      <c r="J23" s="8"/>
      <c r="K23" s="8">
        <f>SUM(K24:K28)</f>
        <v>1276</v>
      </c>
      <c r="L23" s="8"/>
      <c r="M23" s="8">
        <f>SUM(M24:M28)</f>
        <v>0</v>
      </c>
      <c r="N23" s="8"/>
      <c r="O23" s="8">
        <f>SUM(O24:O28)</f>
        <v>2.04</v>
      </c>
      <c r="P23" s="8"/>
      <c r="Q23" s="8">
        <f>SUM(Q24:Q28)</f>
        <v>0</v>
      </c>
      <c r="R23" s="8"/>
      <c r="S23" s="8"/>
      <c r="T23" s="8"/>
      <c r="U23" s="8"/>
      <c r="V23" s="8">
        <f>SUM(V24:V28)</f>
        <v>0</v>
      </c>
      <c r="W23" s="8"/>
      <c r="X23" s="32"/>
      <c r="Y23" s="32"/>
      <c r="Z23" s="32"/>
      <c r="AA23" s="32"/>
      <c r="AB23" s="32"/>
      <c r="AC23" s="32"/>
      <c r="AD23" s="32"/>
      <c r="AE23" s="32"/>
      <c r="AF23" s="32"/>
      <c r="AG23" s="33" t="s">
        <v>27</v>
      </c>
      <c r="AH23" s="32"/>
      <c r="AI23" s="32"/>
      <c r="AJ23" s="32"/>
      <c r="AK23" s="32"/>
      <c r="AL23" s="32"/>
      <c r="AM23" s="32"/>
      <c r="AN23" s="32"/>
      <c r="AO23" s="32"/>
      <c r="AP23" s="32"/>
      <c r="AQ23" s="32"/>
    </row>
    <row r="24" spans="1:43" ht="23.1" customHeight="1" x14ac:dyDescent="0.2">
      <c r="A24" s="133">
        <v>15</v>
      </c>
      <c r="B24" s="134" t="s">
        <v>59</v>
      </c>
      <c r="C24" s="135" t="s">
        <v>60</v>
      </c>
      <c r="D24" s="136" t="s">
        <v>45</v>
      </c>
      <c r="E24" s="137">
        <v>29</v>
      </c>
      <c r="F24" s="138">
        <v>0</v>
      </c>
      <c r="G24" s="89">
        <v>0</v>
      </c>
      <c r="H24" s="9">
        <v>0</v>
      </c>
      <c r="I24" s="10">
        <f>ROUND(E24*H24,2)</f>
        <v>0</v>
      </c>
      <c r="J24" s="11">
        <v>35</v>
      </c>
      <c r="K24" s="12">
        <f>ROUND(E24*J24,2)</f>
        <v>1015</v>
      </c>
      <c r="L24" s="13">
        <v>20</v>
      </c>
      <c r="M24" s="13">
        <f>G24*(1+L24/100)</f>
        <v>0</v>
      </c>
      <c r="N24" s="13">
        <v>1.5049999999999999E-2</v>
      </c>
      <c r="O24" s="13">
        <f>ROUND(E24*N24,2)</f>
        <v>0.44</v>
      </c>
      <c r="P24" s="13">
        <v>0</v>
      </c>
      <c r="Q24" s="13">
        <f>ROUND(E24*P24,2)</f>
        <v>0</v>
      </c>
      <c r="R24" s="13"/>
      <c r="S24" s="14" t="s">
        <v>41</v>
      </c>
      <c r="T24" s="14" t="s">
        <v>42</v>
      </c>
      <c r="U24" s="13">
        <v>0</v>
      </c>
      <c r="V24" s="13">
        <f>ROUND(E24*U24,2)</f>
        <v>0</v>
      </c>
      <c r="W24" s="42"/>
      <c r="X24" s="34"/>
      <c r="Y24" s="34"/>
      <c r="Z24" s="34"/>
      <c r="AA24" s="34"/>
      <c r="AB24" s="34"/>
      <c r="AC24" s="34"/>
      <c r="AD24" s="34"/>
      <c r="AE24" s="34"/>
      <c r="AF24" s="34"/>
      <c r="AG24" s="35" t="s">
        <v>61</v>
      </c>
      <c r="AH24" s="34"/>
      <c r="AI24" s="34"/>
      <c r="AJ24" s="34"/>
      <c r="AK24" s="34"/>
      <c r="AL24" s="34"/>
      <c r="AM24" s="34"/>
      <c r="AN24" s="34"/>
      <c r="AO24" s="34"/>
      <c r="AP24" s="34"/>
      <c r="AQ24" s="34"/>
    </row>
    <row r="25" spans="1:43" ht="12.95" customHeight="1" x14ac:dyDescent="0.2">
      <c r="A25" s="139"/>
      <c r="B25" s="140"/>
      <c r="C25" s="179" t="s">
        <v>62</v>
      </c>
      <c r="D25" s="180"/>
      <c r="E25" s="180"/>
      <c r="F25" s="180"/>
      <c r="G25" s="180"/>
      <c r="H25" s="13"/>
      <c r="I25" s="16"/>
      <c r="J25" s="13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43"/>
      <c r="X25" s="34"/>
      <c r="Y25" s="34"/>
      <c r="Z25" s="34"/>
      <c r="AA25" s="34"/>
      <c r="AB25" s="34"/>
      <c r="AC25" s="34"/>
      <c r="AD25" s="34"/>
      <c r="AE25" s="34"/>
      <c r="AF25" s="34"/>
      <c r="AG25" s="35" t="s">
        <v>63</v>
      </c>
      <c r="AH25" s="34"/>
      <c r="AI25" s="34"/>
      <c r="AJ25" s="34"/>
      <c r="AK25" s="34"/>
      <c r="AL25" s="34"/>
      <c r="AM25" s="34"/>
      <c r="AN25" s="34"/>
      <c r="AO25" s="34"/>
      <c r="AP25" s="34"/>
      <c r="AQ25" s="34"/>
    </row>
    <row r="26" spans="1:43" ht="12.95" customHeight="1" x14ac:dyDescent="0.2">
      <c r="A26" s="141"/>
      <c r="B26" s="142"/>
      <c r="C26" s="143" t="s">
        <v>64</v>
      </c>
      <c r="D26" s="144"/>
      <c r="E26" s="145"/>
      <c r="F26" s="146"/>
      <c r="G26" s="146"/>
      <c r="H26" s="22"/>
      <c r="I26" s="16"/>
      <c r="J26" s="22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43"/>
      <c r="X26" s="34"/>
      <c r="Y26" s="34"/>
      <c r="Z26" s="34"/>
      <c r="AA26" s="34"/>
      <c r="AB26" s="34"/>
      <c r="AC26" s="34"/>
      <c r="AD26" s="34"/>
      <c r="AE26" s="34"/>
      <c r="AF26" s="34"/>
      <c r="AG26" s="35" t="s">
        <v>34</v>
      </c>
      <c r="AH26" s="36">
        <v>0</v>
      </c>
      <c r="AI26" s="34"/>
      <c r="AJ26" s="34"/>
      <c r="AK26" s="34"/>
      <c r="AL26" s="34"/>
      <c r="AM26" s="34"/>
      <c r="AN26" s="34"/>
      <c r="AO26" s="34"/>
      <c r="AP26" s="34"/>
      <c r="AQ26" s="34"/>
    </row>
    <row r="27" spans="1:43" ht="12.95" customHeight="1" x14ac:dyDescent="0.2">
      <c r="A27" s="147">
        <v>16</v>
      </c>
      <c r="B27" s="148" t="s">
        <v>65</v>
      </c>
      <c r="C27" s="149" t="s">
        <v>66</v>
      </c>
      <c r="D27" s="150" t="s">
        <v>45</v>
      </c>
      <c r="E27" s="151">
        <v>29</v>
      </c>
      <c r="F27" s="152">
        <v>0</v>
      </c>
      <c r="G27" s="89">
        <v>0</v>
      </c>
      <c r="H27" s="9">
        <v>0</v>
      </c>
      <c r="I27" s="17">
        <f>ROUND(E27*H27,2)</f>
        <v>0</v>
      </c>
      <c r="J27" s="11">
        <v>9</v>
      </c>
      <c r="K27" s="18">
        <f>ROUND(E27*J27,2)</f>
        <v>261</v>
      </c>
      <c r="L27" s="16">
        <v>20</v>
      </c>
      <c r="M27" s="16">
        <f>G27*(1+L27/100)</f>
        <v>0</v>
      </c>
      <c r="N27" s="16">
        <v>5.5E-2</v>
      </c>
      <c r="O27" s="16">
        <f>ROUND(E27*N27,2)</f>
        <v>1.6</v>
      </c>
      <c r="P27" s="16">
        <v>0</v>
      </c>
      <c r="Q27" s="16">
        <f>ROUND(E27*P27,2)</f>
        <v>0</v>
      </c>
      <c r="R27" s="16"/>
      <c r="S27" s="19" t="s">
        <v>41</v>
      </c>
      <c r="T27" s="19" t="s">
        <v>42</v>
      </c>
      <c r="U27" s="16">
        <v>0</v>
      </c>
      <c r="V27" s="16">
        <f>ROUND(E27*U27,2)</f>
        <v>0</v>
      </c>
      <c r="W27" s="43"/>
      <c r="X27" s="34"/>
      <c r="Y27" s="34"/>
      <c r="Z27" s="34"/>
      <c r="AA27" s="34"/>
      <c r="AB27" s="34"/>
      <c r="AC27" s="34"/>
      <c r="AD27" s="34"/>
      <c r="AE27" s="34"/>
      <c r="AF27" s="34"/>
      <c r="AG27" s="35" t="s">
        <v>67</v>
      </c>
      <c r="AH27" s="34"/>
      <c r="AI27" s="34"/>
      <c r="AJ27" s="34"/>
      <c r="AK27" s="34"/>
      <c r="AL27" s="34"/>
      <c r="AM27" s="34"/>
      <c r="AN27" s="34"/>
      <c r="AO27" s="34"/>
      <c r="AP27" s="34"/>
      <c r="AQ27" s="34"/>
    </row>
    <row r="28" spans="1:43" ht="12.95" customHeight="1" x14ac:dyDescent="0.2">
      <c r="A28" s="153"/>
      <c r="B28" s="154"/>
      <c r="C28" s="181" t="s">
        <v>68</v>
      </c>
      <c r="D28" s="182"/>
      <c r="E28" s="182"/>
      <c r="F28" s="182"/>
      <c r="G28" s="182"/>
      <c r="H28" s="15"/>
      <c r="I28" s="22"/>
      <c r="J28" s="15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44"/>
      <c r="X28" s="34"/>
      <c r="Y28" s="34"/>
      <c r="Z28" s="34"/>
      <c r="AA28" s="34"/>
      <c r="AB28" s="34"/>
      <c r="AC28" s="34"/>
      <c r="AD28" s="34"/>
      <c r="AE28" s="34"/>
      <c r="AF28" s="34"/>
      <c r="AG28" s="35" t="s">
        <v>63</v>
      </c>
      <c r="AH28" s="34"/>
      <c r="AI28" s="34"/>
      <c r="AJ28" s="34"/>
      <c r="AK28" s="34"/>
      <c r="AL28" s="34"/>
      <c r="AM28" s="34"/>
      <c r="AN28" s="34"/>
      <c r="AO28" s="34"/>
      <c r="AP28" s="34"/>
      <c r="AQ28" s="34"/>
    </row>
    <row r="29" spans="1:43" ht="15" customHeight="1" x14ac:dyDescent="0.2">
      <c r="A29" s="79" t="s">
        <v>24</v>
      </c>
      <c r="B29" s="61" t="s">
        <v>69</v>
      </c>
      <c r="C29" s="62" t="s">
        <v>70</v>
      </c>
      <c r="D29" s="63"/>
      <c r="E29" s="64"/>
      <c r="F29" s="65"/>
      <c r="G29" s="66">
        <f>SUMIF(AG30:AG36,"&lt;&gt;NOR",G30:G36)</f>
        <v>0</v>
      </c>
      <c r="H29" s="7"/>
      <c r="I29" s="8">
        <f>SUM(I30:I36)</f>
        <v>569.21</v>
      </c>
      <c r="J29" s="8"/>
      <c r="K29" s="8">
        <f>SUM(K30:K36)</f>
        <v>340.96</v>
      </c>
      <c r="L29" s="8"/>
      <c r="M29" s="8">
        <f>SUM(M30:M36)</f>
        <v>0</v>
      </c>
      <c r="N29" s="8"/>
      <c r="O29" s="8">
        <f>SUM(O30:O36)</f>
        <v>15.9</v>
      </c>
      <c r="P29" s="8"/>
      <c r="Q29" s="8">
        <f>SUM(Q30:Q36)</f>
        <v>0</v>
      </c>
      <c r="R29" s="8"/>
      <c r="S29" s="8"/>
      <c r="T29" s="8"/>
      <c r="U29" s="8"/>
      <c r="V29" s="8">
        <f>SUM(V30:V36)</f>
        <v>12.57</v>
      </c>
      <c r="W29" s="8"/>
      <c r="X29" s="32"/>
      <c r="Y29" s="32"/>
      <c r="Z29" s="32"/>
      <c r="AA29" s="32"/>
      <c r="AB29" s="32"/>
      <c r="AC29" s="32"/>
      <c r="AD29" s="32"/>
      <c r="AE29" s="32"/>
      <c r="AF29" s="32"/>
      <c r="AG29" s="33" t="s">
        <v>27</v>
      </c>
      <c r="AH29" s="32"/>
      <c r="AI29" s="32"/>
      <c r="AJ29" s="32"/>
      <c r="AK29" s="32"/>
      <c r="AL29" s="32"/>
      <c r="AM29" s="32"/>
      <c r="AN29" s="32"/>
      <c r="AO29" s="32"/>
      <c r="AP29" s="32"/>
      <c r="AQ29" s="32"/>
    </row>
    <row r="30" spans="1:43" ht="23.1" customHeight="1" x14ac:dyDescent="0.2">
      <c r="A30" s="80">
        <v>18</v>
      </c>
      <c r="B30" s="49" t="s">
        <v>71</v>
      </c>
      <c r="C30" s="50" t="s">
        <v>72</v>
      </c>
      <c r="D30" s="51" t="s">
        <v>30</v>
      </c>
      <c r="E30" s="52">
        <v>3.1360000000000001</v>
      </c>
      <c r="F30" s="53">
        <v>0</v>
      </c>
      <c r="G30" s="54">
        <f>ROUND(E30*F30,2)</f>
        <v>0</v>
      </c>
      <c r="H30" s="9">
        <v>6.74</v>
      </c>
      <c r="I30" s="10">
        <f>ROUND(E30*H30,2)</f>
        <v>21.14</v>
      </c>
      <c r="J30" s="11">
        <v>0.24</v>
      </c>
      <c r="K30" s="12">
        <f>ROUND(E30*J30,2)</f>
        <v>0.75</v>
      </c>
      <c r="L30" s="13">
        <v>20</v>
      </c>
      <c r="M30" s="13">
        <f>G30*(1+L30/100)</f>
        <v>0</v>
      </c>
      <c r="N30" s="13">
        <v>0.19694999999999999</v>
      </c>
      <c r="O30" s="13">
        <f>ROUND(E30*N30,2)</f>
        <v>0.62</v>
      </c>
      <c r="P30" s="13">
        <v>0</v>
      </c>
      <c r="Q30" s="13">
        <f>ROUND(E30*P30,2)</f>
        <v>0</v>
      </c>
      <c r="R30" s="13"/>
      <c r="S30" s="14" t="s">
        <v>31</v>
      </c>
      <c r="T30" s="14" t="s">
        <v>42</v>
      </c>
      <c r="U30" s="13">
        <v>2.3599999999999999E-2</v>
      </c>
      <c r="V30" s="13">
        <f>ROUND(E30*U30,2)</f>
        <v>7.0000000000000007E-2</v>
      </c>
      <c r="W30" s="42"/>
      <c r="X30" s="34"/>
      <c r="Y30" s="34"/>
      <c r="Z30" s="34"/>
      <c r="AA30" s="34"/>
      <c r="AB30" s="34"/>
      <c r="AC30" s="34"/>
      <c r="AD30" s="34"/>
      <c r="AE30" s="34"/>
      <c r="AF30" s="34"/>
      <c r="AG30" s="35" t="s">
        <v>33</v>
      </c>
      <c r="AH30" s="34"/>
      <c r="AI30" s="34"/>
      <c r="AJ30" s="34"/>
      <c r="AK30" s="34"/>
      <c r="AL30" s="34"/>
      <c r="AM30" s="34"/>
      <c r="AN30" s="34"/>
      <c r="AO30" s="34"/>
      <c r="AP30" s="34"/>
      <c r="AQ30" s="34"/>
    </row>
    <row r="31" spans="1:43" ht="12.95" customHeight="1" x14ac:dyDescent="0.2">
      <c r="A31" s="82"/>
      <c r="B31" s="67"/>
      <c r="C31" s="56" t="s">
        <v>73</v>
      </c>
      <c r="D31" s="57"/>
      <c r="E31" s="68">
        <v>3.1360000000000001</v>
      </c>
      <c r="F31" s="69">
        <v>0</v>
      </c>
      <c r="G31" s="54"/>
      <c r="H31" s="9"/>
      <c r="I31" s="17">
        <f>ROUND(E31*H31,2)</f>
        <v>0</v>
      </c>
      <c r="J31" s="11"/>
      <c r="K31" s="18">
        <f>ROUND(E31*J31,2)</f>
        <v>0</v>
      </c>
      <c r="L31" s="16"/>
      <c r="M31" s="16">
        <f>G31*(1+L31/100)</f>
        <v>0</v>
      </c>
      <c r="N31" s="16"/>
      <c r="O31" s="16">
        <f>ROUND(E31*N31,2)</f>
        <v>0</v>
      </c>
      <c r="P31" s="16"/>
      <c r="Q31" s="16">
        <f>ROUND(E31*P31,2)</f>
        <v>0</v>
      </c>
      <c r="R31" s="16"/>
      <c r="S31" s="24"/>
      <c r="T31" s="24"/>
      <c r="U31" s="16"/>
      <c r="V31" s="16">
        <f>ROUND(E31*U31,2)</f>
        <v>0</v>
      </c>
      <c r="W31" s="43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</row>
    <row r="32" spans="1:43" ht="23.1" customHeight="1" x14ac:dyDescent="0.2">
      <c r="A32" s="80">
        <v>19</v>
      </c>
      <c r="B32" s="49" t="s">
        <v>74</v>
      </c>
      <c r="C32" s="50" t="s">
        <v>75</v>
      </c>
      <c r="D32" s="51" t="s">
        <v>76</v>
      </c>
      <c r="E32" s="52">
        <v>55.36</v>
      </c>
      <c r="F32" s="53">
        <v>0</v>
      </c>
      <c r="G32" s="54">
        <f>ROUND(E32*F32,2)</f>
        <v>0</v>
      </c>
      <c r="H32" s="9">
        <v>4.8</v>
      </c>
      <c r="I32" s="17">
        <f>ROUND(E32*H32,2)</f>
        <v>265.73</v>
      </c>
      <c r="J32" s="11">
        <v>0.35</v>
      </c>
      <c r="K32" s="18">
        <f>ROUND(E32*J32,2)</f>
        <v>19.38</v>
      </c>
      <c r="L32" s="16">
        <v>20</v>
      </c>
      <c r="M32" s="16">
        <f>G32*(1+L32/100)</f>
        <v>0</v>
      </c>
      <c r="N32" s="16">
        <v>0.10562000000000001</v>
      </c>
      <c r="O32" s="16">
        <f>ROUND(E32*N32,2)</f>
        <v>5.85</v>
      </c>
      <c r="P32" s="16">
        <v>0</v>
      </c>
      <c r="Q32" s="16">
        <f>ROUND(E32*P32,2)</f>
        <v>0</v>
      </c>
      <c r="R32" s="16"/>
      <c r="S32" s="19" t="s">
        <v>31</v>
      </c>
      <c r="T32" s="19" t="s">
        <v>42</v>
      </c>
      <c r="U32" s="16">
        <v>0.13930000000000001</v>
      </c>
      <c r="V32" s="16">
        <f>ROUND(E32*U32,2)</f>
        <v>7.71</v>
      </c>
      <c r="W32" s="43"/>
      <c r="X32" s="34"/>
      <c r="Y32" s="34"/>
      <c r="Z32" s="34"/>
      <c r="AA32" s="34"/>
      <c r="AB32" s="34"/>
      <c r="AC32" s="34"/>
      <c r="AD32" s="34"/>
      <c r="AE32" s="34"/>
      <c r="AF32" s="34"/>
      <c r="AG32" s="35" t="s">
        <v>33</v>
      </c>
      <c r="AH32" s="34"/>
      <c r="AI32" s="34"/>
      <c r="AJ32" s="34"/>
      <c r="AK32" s="34"/>
      <c r="AL32" s="34"/>
      <c r="AM32" s="34"/>
      <c r="AN32" s="34"/>
      <c r="AO32" s="34"/>
      <c r="AP32" s="34"/>
      <c r="AQ32" s="34"/>
    </row>
    <row r="33" spans="1:43" ht="23.1" customHeight="1" x14ac:dyDescent="0.2">
      <c r="A33" s="80">
        <v>20</v>
      </c>
      <c r="B33" s="49" t="s">
        <v>77</v>
      </c>
      <c r="C33" s="50" t="s">
        <v>78</v>
      </c>
      <c r="D33" s="51" t="s">
        <v>30</v>
      </c>
      <c r="E33" s="52">
        <v>3.3216000000000001</v>
      </c>
      <c r="F33" s="53">
        <v>0</v>
      </c>
      <c r="G33" s="54">
        <f>ROUND(E33*F33,2)</f>
        <v>0</v>
      </c>
      <c r="H33" s="9">
        <v>0</v>
      </c>
      <c r="I33" s="17">
        <f>ROUND(E33*H33,2)</f>
        <v>0</v>
      </c>
      <c r="J33" s="11">
        <v>96.59</v>
      </c>
      <c r="K33" s="18">
        <f>ROUND(E33*J33,2)</f>
        <v>320.83</v>
      </c>
      <c r="L33" s="16">
        <v>20</v>
      </c>
      <c r="M33" s="16">
        <f>G33*(1+L33/100)</f>
        <v>0</v>
      </c>
      <c r="N33" s="16">
        <v>2.3628499999999999</v>
      </c>
      <c r="O33" s="16">
        <f>ROUND(E33*N33,2)</f>
        <v>7.85</v>
      </c>
      <c r="P33" s="16">
        <v>0</v>
      </c>
      <c r="Q33" s="16">
        <f>ROUND(E33*P33,2)</f>
        <v>0</v>
      </c>
      <c r="R33" s="16"/>
      <c r="S33" s="19" t="s">
        <v>31</v>
      </c>
      <c r="T33" s="19" t="s">
        <v>37</v>
      </c>
      <c r="U33" s="16">
        <v>1.4419999999999999</v>
      </c>
      <c r="V33" s="16">
        <f>ROUND(E33*U33,2)</f>
        <v>4.79</v>
      </c>
      <c r="W33" s="43"/>
      <c r="X33" s="34"/>
      <c r="Y33" s="34"/>
      <c r="Z33" s="34"/>
      <c r="AA33" s="34"/>
      <c r="AB33" s="34"/>
      <c r="AC33" s="34"/>
      <c r="AD33" s="34"/>
      <c r="AE33" s="34"/>
      <c r="AF33" s="34"/>
      <c r="AG33" s="35" t="s">
        <v>33</v>
      </c>
      <c r="AH33" s="34"/>
      <c r="AI33" s="34"/>
      <c r="AJ33" s="34"/>
      <c r="AK33" s="34"/>
      <c r="AL33" s="34"/>
      <c r="AM33" s="34"/>
      <c r="AN33" s="34"/>
      <c r="AO33" s="34"/>
      <c r="AP33" s="34"/>
      <c r="AQ33" s="34"/>
    </row>
    <row r="34" spans="1:43" ht="12.95" customHeight="1" x14ac:dyDescent="0.2">
      <c r="A34" s="81"/>
      <c r="B34" s="55"/>
      <c r="C34" s="56" t="s">
        <v>79</v>
      </c>
      <c r="D34" s="57"/>
      <c r="E34" s="58">
        <v>3.3216000000000001</v>
      </c>
      <c r="F34" s="59"/>
      <c r="G34" s="60"/>
      <c r="H34" s="15"/>
      <c r="I34" s="16"/>
      <c r="J34" s="15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43"/>
      <c r="X34" s="34"/>
      <c r="Y34" s="34"/>
      <c r="Z34" s="34"/>
      <c r="AA34" s="34"/>
      <c r="AB34" s="34"/>
      <c r="AC34" s="34"/>
      <c r="AD34" s="34"/>
      <c r="AE34" s="34"/>
      <c r="AF34" s="34"/>
      <c r="AG34" s="35" t="s">
        <v>34</v>
      </c>
      <c r="AH34" s="36">
        <v>0</v>
      </c>
      <c r="AI34" s="34"/>
      <c r="AJ34" s="34"/>
      <c r="AK34" s="34"/>
      <c r="AL34" s="34"/>
      <c r="AM34" s="34"/>
      <c r="AN34" s="34"/>
      <c r="AO34" s="34"/>
      <c r="AP34" s="34"/>
      <c r="AQ34" s="34"/>
    </row>
    <row r="35" spans="1:43" ht="12.95" customHeight="1" x14ac:dyDescent="0.2">
      <c r="A35" s="80">
        <v>21</v>
      </c>
      <c r="B35" s="49" t="s">
        <v>80</v>
      </c>
      <c r="C35" s="50" t="s">
        <v>81</v>
      </c>
      <c r="D35" s="51" t="s">
        <v>82</v>
      </c>
      <c r="E35" s="52">
        <v>112.9344</v>
      </c>
      <c r="F35" s="53">
        <v>0</v>
      </c>
      <c r="G35" s="54">
        <f>ROUND(E35*F35,2)</f>
        <v>0</v>
      </c>
      <c r="H35" s="9">
        <v>2.5</v>
      </c>
      <c r="I35" s="17">
        <f>ROUND(E35*H35,2)</f>
        <v>282.33999999999997</v>
      </c>
      <c r="J35" s="11">
        <v>0</v>
      </c>
      <c r="K35" s="18">
        <f>ROUND(E35*J35,2)</f>
        <v>0</v>
      </c>
      <c r="L35" s="16">
        <v>20</v>
      </c>
      <c r="M35" s="16">
        <f>G35*(1+L35/100)</f>
        <v>0</v>
      </c>
      <c r="N35" s="16">
        <v>1.4E-2</v>
      </c>
      <c r="O35" s="16">
        <f>ROUND(E35*N35,2)</f>
        <v>1.58</v>
      </c>
      <c r="P35" s="16">
        <v>0</v>
      </c>
      <c r="Q35" s="16">
        <f>ROUND(E35*P35,2)</f>
        <v>0</v>
      </c>
      <c r="R35" s="16"/>
      <c r="S35" s="19" t="s">
        <v>31</v>
      </c>
      <c r="T35" s="19" t="s">
        <v>42</v>
      </c>
      <c r="U35" s="16">
        <v>0</v>
      </c>
      <c r="V35" s="16">
        <f>ROUND(E35*U35,2)</f>
        <v>0</v>
      </c>
      <c r="W35" s="43"/>
      <c r="X35" s="34"/>
      <c r="Y35" s="34"/>
      <c r="Z35" s="34"/>
      <c r="AA35" s="34"/>
      <c r="AB35" s="34"/>
      <c r="AC35" s="34"/>
      <c r="AD35" s="34"/>
      <c r="AE35" s="34"/>
      <c r="AF35" s="34"/>
      <c r="AG35" s="35" t="s">
        <v>50</v>
      </c>
      <c r="AH35" s="34"/>
      <c r="AI35" s="34"/>
      <c r="AJ35" s="34"/>
      <c r="AK35" s="34"/>
      <c r="AL35" s="34"/>
      <c r="AM35" s="34"/>
      <c r="AN35" s="34"/>
      <c r="AO35" s="34"/>
      <c r="AP35" s="34"/>
      <c r="AQ35" s="34"/>
    </row>
    <row r="36" spans="1:43" ht="12.95" customHeight="1" x14ac:dyDescent="0.2">
      <c r="A36" s="81"/>
      <c r="B36" s="55"/>
      <c r="C36" s="56" t="s">
        <v>83</v>
      </c>
      <c r="D36" s="57"/>
      <c r="E36" s="58">
        <v>112.9344</v>
      </c>
      <c r="F36" s="59"/>
      <c r="G36" s="60"/>
      <c r="H36" s="15"/>
      <c r="I36" s="22"/>
      <c r="J36" s="15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44"/>
      <c r="X36" s="34"/>
      <c r="Y36" s="34"/>
      <c r="Z36" s="34"/>
      <c r="AA36" s="34"/>
      <c r="AB36" s="34"/>
      <c r="AC36" s="34"/>
      <c r="AD36" s="34"/>
      <c r="AE36" s="34"/>
      <c r="AF36" s="34"/>
      <c r="AG36" s="35" t="s">
        <v>34</v>
      </c>
      <c r="AH36" s="36">
        <v>0</v>
      </c>
      <c r="AI36" s="34"/>
      <c r="AJ36" s="34"/>
      <c r="AK36" s="34"/>
      <c r="AL36" s="34"/>
      <c r="AM36" s="34"/>
      <c r="AN36" s="34"/>
      <c r="AO36" s="34"/>
      <c r="AP36" s="34"/>
      <c r="AQ36" s="34"/>
    </row>
    <row r="37" spans="1:43" ht="15" customHeight="1" x14ac:dyDescent="0.2">
      <c r="A37" s="155" t="s">
        <v>24</v>
      </c>
      <c r="B37" s="156" t="s">
        <v>84</v>
      </c>
      <c r="C37" s="157" t="s">
        <v>108</v>
      </c>
      <c r="D37" s="158"/>
      <c r="E37" s="159"/>
      <c r="F37" s="160"/>
      <c r="G37" s="161">
        <v>0</v>
      </c>
      <c r="H37" s="7"/>
      <c r="I37" s="8">
        <f>SUM(I38:I43)</f>
        <v>6731</v>
      </c>
      <c r="J37" s="8"/>
      <c r="K37" s="8">
        <f>SUM(K38:K43)</f>
        <v>0</v>
      </c>
      <c r="L37" s="8"/>
      <c r="M37" s="8">
        <f>SUM(M38:M43)</f>
        <v>0</v>
      </c>
      <c r="N37" s="8"/>
      <c r="O37" s="8">
        <f>SUM(O38:O43)</f>
        <v>0</v>
      </c>
      <c r="P37" s="8"/>
      <c r="Q37" s="8">
        <f>SUM(Q38:Q43)</f>
        <v>0</v>
      </c>
      <c r="R37" s="8"/>
      <c r="S37" s="8"/>
      <c r="T37" s="8"/>
      <c r="U37" s="8"/>
      <c r="V37" s="8">
        <f>SUM(V38:V43)</f>
        <v>0</v>
      </c>
      <c r="W37" s="8"/>
      <c r="X37" s="32"/>
      <c r="Y37" s="32"/>
      <c r="Z37" s="32"/>
      <c r="AA37" s="32"/>
      <c r="AB37" s="32"/>
      <c r="AC37" s="32"/>
      <c r="AD37" s="32"/>
      <c r="AE37" s="32"/>
      <c r="AF37" s="32"/>
      <c r="AG37" s="33" t="s">
        <v>27</v>
      </c>
      <c r="AH37" s="32"/>
      <c r="AI37" s="32"/>
      <c r="AJ37" s="32"/>
      <c r="AK37" s="32"/>
      <c r="AL37" s="32"/>
      <c r="AM37" s="32"/>
      <c r="AN37" s="32"/>
      <c r="AO37" s="32"/>
      <c r="AP37" s="32"/>
      <c r="AQ37" s="32"/>
    </row>
    <row r="38" spans="1:43" ht="12.95" customHeight="1" x14ac:dyDescent="0.2">
      <c r="A38" s="162">
        <v>22</v>
      </c>
      <c r="B38" s="163" t="s">
        <v>85</v>
      </c>
      <c r="C38" s="164" t="s">
        <v>119</v>
      </c>
      <c r="D38" s="165" t="s">
        <v>86</v>
      </c>
      <c r="E38" s="166">
        <v>1</v>
      </c>
      <c r="F38" s="167">
        <v>0</v>
      </c>
      <c r="G38" s="168">
        <v>0</v>
      </c>
      <c r="H38" s="11">
        <v>979</v>
      </c>
      <c r="I38" s="10">
        <f t="shared" ref="I38:I43" si="0">ROUND(E38*H38,2)</f>
        <v>979</v>
      </c>
      <c r="J38" s="11">
        <v>0</v>
      </c>
      <c r="K38" s="12">
        <f t="shared" ref="K38:K43" si="1">ROUND(E38*J38,2)</f>
        <v>0</v>
      </c>
      <c r="L38" s="13">
        <v>20</v>
      </c>
      <c r="M38" s="13">
        <f t="shared" ref="M38:M43" si="2">G38*(1+L38/100)</f>
        <v>0</v>
      </c>
      <c r="N38" s="13">
        <v>0</v>
      </c>
      <c r="O38" s="13">
        <f t="shared" ref="O38:O43" si="3">ROUND(E38*N38,2)</f>
        <v>0</v>
      </c>
      <c r="P38" s="13">
        <v>0</v>
      </c>
      <c r="Q38" s="13">
        <f t="shared" ref="Q38:Q43" si="4">ROUND(E38*P38,2)</f>
        <v>0</v>
      </c>
      <c r="R38" s="13"/>
      <c r="S38" s="14" t="s">
        <v>41</v>
      </c>
      <c r="T38" s="14" t="s">
        <v>42</v>
      </c>
      <c r="U38" s="13">
        <v>0</v>
      </c>
      <c r="V38" s="13">
        <f t="shared" ref="V38:V43" si="5">ROUND(E38*U38,2)</f>
        <v>0</v>
      </c>
      <c r="W38" s="42"/>
      <c r="X38" s="34"/>
      <c r="Y38" s="34"/>
      <c r="Z38" s="34"/>
      <c r="AA38" s="34"/>
      <c r="AB38" s="34"/>
      <c r="AC38" s="34"/>
      <c r="AD38" s="34"/>
      <c r="AE38" s="34"/>
      <c r="AF38" s="34"/>
      <c r="AG38" s="35" t="s">
        <v>87</v>
      </c>
      <c r="AH38" s="34"/>
      <c r="AI38" s="34"/>
      <c r="AJ38" s="34"/>
      <c r="AK38" s="34"/>
      <c r="AL38" s="34"/>
      <c r="AM38" s="34"/>
      <c r="AN38" s="34"/>
      <c r="AO38" s="34"/>
      <c r="AP38" s="34"/>
      <c r="AQ38" s="34"/>
    </row>
    <row r="39" spans="1:43" ht="23.1" customHeight="1" x14ac:dyDescent="0.2">
      <c r="A39" s="162">
        <v>23</v>
      </c>
      <c r="B39" s="163" t="s">
        <v>88</v>
      </c>
      <c r="C39" s="164" t="s">
        <v>121</v>
      </c>
      <c r="D39" s="165" t="s">
        <v>86</v>
      </c>
      <c r="E39" s="166">
        <v>1</v>
      </c>
      <c r="F39" s="167">
        <v>0</v>
      </c>
      <c r="G39" s="168">
        <v>0</v>
      </c>
      <c r="H39" s="11">
        <v>1182</v>
      </c>
      <c r="I39" s="17">
        <f t="shared" si="0"/>
        <v>1182</v>
      </c>
      <c r="J39" s="11">
        <v>0</v>
      </c>
      <c r="K39" s="18">
        <f t="shared" si="1"/>
        <v>0</v>
      </c>
      <c r="L39" s="16">
        <v>20</v>
      </c>
      <c r="M39" s="16">
        <f t="shared" si="2"/>
        <v>0</v>
      </c>
      <c r="N39" s="16">
        <v>0</v>
      </c>
      <c r="O39" s="16">
        <f t="shared" si="3"/>
        <v>0</v>
      </c>
      <c r="P39" s="16">
        <v>0</v>
      </c>
      <c r="Q39" s="16">
        <f t="shared" si="4"/>
        <v>0</v>
      </c>
      <c r="R39" s="16"/>
      <c r="S39" s="19" t="s">
        <v>41</v>
      </c>
      <c r="T39" s="19" t="s">
        <v>42</v>
      </c>
      <c r="U39" s="16">
        <v>0</v>
      </c>
      <c r="V39" s="16">
        <f t="shared" si="5"/>
        <v>0</v>
      </c>
      <c r="W39" s="43"/>
      <c r="X39" s="34"/>
      <c r="Y39" s="34"/>
      <c r="Z39" s="34"/>
      <c r="AA39" s="34"/>
      <c r="AB39" s="34"/>
      <c r="AC39" s="34"/>
      <c r="AD39" s="34"/>
      <c r="AE39" s="34"/>
      <c r="AF39" s="34"/>
      <c r="AG39" s="35" t="s">
        <v>87</v>
      </c>
      <c r="AH39" s="34"/>
      <c r="AI39" s="34"/>
      <c r="AJ39" s="34"/>
      <c r="AK39" s="34"/>
      <c r="AL39" s="34"/>
      <c r="AM39" s="34"/>
      <c r="AN39" s="34"/>
      <c r="AO39" s="34"/>
      <c r="AP39" s="34"/>
      <c r="AQ39" s="34"/>
    </row>
    <row r="40" spans="1:43" ht="12.95" customHeight="1" x14ac:dyDescent="0.2">
      <c r="A40" s="162">
        <v>24</v>
      </c>
      <c r="B40" s="163" t="s">
        <v>89</v>
      </c>
      <c r="C40" s="164" t="s">
        <v>90</v>
      </c>
      <c r="D40" s="165" t="s">
        <v>86</v>
      </c>
      <c r="E40" s="166">
        <v>1</v>
      </c>
      <c r="F40" s="167">
        <v>0</v>
      </c>
      <c r="G40" s="168">
        <v>0</v>
      </c>
      <c r="H40" s="11">
        <v>1182</v>
      </c>
      <c r="I40" s="17">
        <f t="shared" si="0"/>
        <v>1182</v>
      </c>
      <c r="J40" s="11">
        <v>0</v>
      </c>
      <c r="K40" s="18">
        <f t="shared" si="1"/>
        <v>0</v>
      </c>
      <c r="L40" s="16">
        <v>20</v>
      </c>
      <c r="M40" s="16">
        <f t="shared" si="2"/>
        <v>0</v>
      </c>
      <c r="N40" s="16">
        <v>0</v>
      </c>
      <c r="O40" s="16">
        <f t="shared" si="3"/>
        <v>0</v>
      </c>
      <c r="P40" s="16">
        <v>0</v>
      </c>
      <c r="Q40" s="16">
        <f t="shared" si="4"/>
        <v>0</v>
      </c>
      <c r="R40" s="16"/>
      <c r="S40" s="19" t="s">
        <v>41</v>
      </c>
      <c r="T40" s="19" t="s">
        <v>42</v>
      </c>
      <c r="U40" s="16">
        <v>0</v>
      </c>
      <c r="V40" s="16">
        <f t="shared" si="5"/>
        <v>0</v>
      </c>
      <c r="W40" s="43"/>
      <c r="X40" s="34"/>
      <c r="Y40" s="34"/>
      <c r="Z40" s="34"/>
      <c r="AA40" s="34"/>
      <c r="AB40" s="34"/>
      <c r="AC40" s="34"/>
      <c r="AD40" s="34"/>
      <c r="AE40" s="34"/>
      <c r="AF40" s="34"/>
      <c r="AG40" s="35" t="s">
        <v>87</v>
      </c>
      <c r="AH40" s="34"/>
      <c r="AI40" s="34"/>
      <c r="AJ40" s="34"/>
      <c r="AK40" s="34"/>
      <c r="AL40" s="34"/>
      <c r="AM40" s="34"/>
      <c r="AN40" s="34"/>
      <c r="AO40" s="34"/>
      <c r="AP40" s="34"/>
      <c r="AQ40" s="34"/>
    </row>
    <row r="41" spans="1:43" ht="23.1" customHeight="1" x14ac:dyDescent="0.2">
      <c r="A41" s="162">
        <v>25</v>
      </c>
      <c r="B41" s="163" t="s">
        <v>91</v>
      </c>
      <c r="C41" s="164" t="s">
        <v>122</v>
      </c>
      <c r="D41" s="165" t="s">
        <v>86</v>
      </c>
      <c r="E41" s="166">
        <v>1</v>
      </c>
      <c r="F41" s="167">
        <v>0</v>
      </c>
      <c r="G41" s="168">
        <v>0</v>
      </c>
      <c r="H41" s="11">
        <v>1552</v>
      </c>
      <c r="I41" s="17">
        <f t="shared" si="0"/>
        <v>1552</v>
      </c>
      <c r="J41" s="11">
        <v>0</v>
      </c>
      <c r="K41" s="18">
        <f t="shared" si="1"/>
        <v>0</v>
      </c>
      <c r="L41" s="16">
        <v>20</v>
      </c>
      <c r="M41" s="16">
        <f t="shared" si="2"/>
        <v>0</v>
      </c>
      <c r="N41" s="16">
        <v>0</v>
      </c>
      <c r="O41" s="16">
        <f t="shared" si="3"/>
        <v>0</v>
      </c>
      <c r="P41" s="16">
        <v>0</v>
      </c>
      <c r="Q41" s="16">
        <f t="shared" si="4"/>
        <v>0</v>
      </c>
      <c r="R41" s="16"/>
      <c r="S41" s="19" t="s">
        <v>41</v>
      </c>
      <c r="T41" s="19" t="s">
        <v>42</v>
      </c>
      <c r="U41" s="16">
        <v>0</v>
      </c>
      <c r="V41" s="16">
        <f t="shared" si="5"/>
        <v>0</v>
      </c>
      <c r="W41" s="43"/>
      <c r="X41" s="34"/>
      <c r="Y41" s="34"/>
      <c r="Z41" s="34"/>
      <c r="AA41" s="34"/>
      <c r="AB41" s="34"/>
      <c r="AC41" s="34"/>
      <c r="AD41" s="34"/>
      <c r="AE41" s="34"/>
      <c r="AF41" s="34"/>
      <c r="AG41" s="35" t="s">
        <v>87</v>
      </c>
      <c r="AH41" s="34"/>
      <c r="AI41" s="34"/>
      <c r="AJ41" s="34"/>
      <c r="AK41" s="34"/>
      <c r="AL41" s="34"/>
      <c r="AM41" s="34"/>
      <c r="AN41" s="34"/>
      <c r="AO41" s="34"/>
      <c r="AP41" s="34"/>
      <c r="AQ41" s="34"/>
    </row>
    <row r="42" spans="1:43" ht="38.25" customHeight="1" x14ac:dyDescent="0.2">
      <c r="A42" s="162">
        <v>26</v>
      </c>
      <c r="B42" s="163" t="s">
        <v>92</v>
      </c>
      <c r="C42" s="164" t="s">
        <v>120</v>
      </c>
      <c r="D42" s="165" t="s">
        <v>86</v>
      </c>
      <c r="E42" s="166">
        <v>1</v>
      </c>
      <c r="F42" s="167">
        <v>0</v>
      </c>
      <c r="G42" s="168">
        <v>0</v>
      </c>
      <c r="H42" s="11">
        <v>1536</v>
      </c>
      <c r="I42" s="17">
        <f t="shared" si="0"/>
        <v>1536</v>
      </c>
      <c r="J42" s="11">
        <v>0</v>
      </c>
      <c r="K42" s="18">
        <f t="shared" si="1"/>
        <v>0</v>
      </c>
      <c r="L42" s="16">
        <v>20</v>
      </c>
      <c r="M42" s="16">
        <f t="shared" si="2"/>
        <v>0</v>
      </c>
      <c r="N42" s="16">
        <v>0</v>
      </c>
      <c r="O42" s="16">
        <f t="shared" si="3"/>
        <v>0</v>
      </c>
      <c r="P42" s="16">
        <v>0</v>
      </c>
      <c r="Q42" s="16">
        <f t="shared" si="4"/>
        <v>0</v>
      </c>
      <c r="R42" s="16"/>
      <c r="S42" s="19" t="s">
        <v>41</v>
      </c>
      <c r="T42" s="19" t="s">
        <v>42</v>
      </c>
      <c r="U42" s="16">
        <v>0</v>
      </c>
      <c r="V42" s="16">
        <f t="shared" si="5"/>
        <v>0</v>
      </c>
      <c r="W42" s="43"/>
      <c r="X42" s="34"/>
      <c r="Y42" s="34"/>
      <c r="Z42" s="34"/>
      <c r="AA42" s="34"/>
      <c r="AB42" s="34"/>
      <c r="AC42" s="34"/>
      <c r="AD42" s="34"/>
      <c r="AE42" s="34"/>
      <c r="AF42" s="34"/>
      <c r="AG42" s="35" t="s">
        <v>87</v>
      </c>
      <c r="AH42" s="34"/>
      <c r="AI42" s="34"/>
      <c r="AJ42" s="34"/>
      <c r="AK42" s="34"/>
      <c r="AL42" s="34"/>
      <c r="AM42" s="34"/>
      <c r="AN42" s="34"/>
      <c r="AO42" s="34"/>
      <c r="AP42" s="34"/>
      <c r="AQ42" s="34"/>
    </row>
    <row r="43" spans="1:43" ht="24.95" customHeight="1" x14ac:dyDescent="0.2">
      <c r="A43" s="162">
        <v>27</v>
      </c>
      <c r="B43" s="163" t="s">
        <v>93</v>
      </c>
      <c r="C43" s="164" t="s">
        <v>123</v>
      </c>
      <c r="D43" s="165" t="s">
        <v>86</v>
      </c>
      <c r="E43" s="166">
        <v>1</v>
      </c>
      <c r="F43" s="167">
        <v>0</v>
      </c>
      <c r="G43" s="168">
        <v>0</v>
      </c>
      <c r="H43" s="11">
        <v>300</v>
      </c>
      <c r="I43" s="17">
        <f t="shared" si="0"/>
        <v>300</v>
      </c>
      <c r="J43" s="11">
        <v>0</v>
      </c>
      <c r="K43" s="18">
        <f t="shared" si="1"/>
        <v>0</v>
      </c>
      <c r="L43" s="16">
        <v>20</v>
      </c>
      <c r="M43" s="16">
        <f t="shared" si="2"/>
        <v>0</v>
      </c>
      <c r="N43" s="16">
        <v>0</v>
      </c>
      <c r="O43" s="16">
        <f t="shared" si="3"/>
        <v>0</v>
      </c>
      <c r="P43" s="16">
        <v>0</v>
      </c>
      <c r="Q43" s="16">
        <f t="shared" si="4"/>
        <v>0</v>
      </c>
      <c r="R43" s="16"/>
      <c r="S43" s="19" t="s">
        <v>41</v>
      </c>
      <c r="T43" s="19" t="s">
        <v>42</v>
      </c>
      <c r="U43" s="16">
        <v>0</v>
      </c>
      <c r="V43" s="16">
        <f t="shared" si="5"/>
        <v>0</v>
      </c>
      <c r="W43" s="43"/>
      <c r="X43" s="34"/>
      <c r="Y43" s="34"/>
      <c r="Z43" s="34"/>
      <c r="AA43" s="34"/>
      <c r="AB43" s="34"/>
      <c r="AC43" s="34"/>
      <c r="AD43" s="34"/>
      <c r="AE43" s="34"/>
      <c r="AF43" s="34"/>
      <c r="AG43" s="35" t="s">
        <v>87</v>
      </c>
      <c r="AH43" s="34"/>
      <c r="AI43" s="34"/>
      <c r="AJ43" s="34"/>
      <c r="AK43" s="34"/>
      <c r="AL43" s="34"/>
      <c r="AM43" s="34"/>
      <c r="AN43" s="34"/>
      <c r="AO43" s="34"/>
      <c r="AP43" s="34"/>
      <c r="AQ43" s="34"/>
    </row>
    <row r="44" spans="1:43" ht="12.95" customHeight="1" x14ac:dyDescent="0.2">
      <c r="A44" s="162">
        <v>28</v>
      </c>
      <c r="B44" s="163" t="s">
        <v>94</v>
      </c>
      <c r="C44" s="164" t="s">
        <v>109</v>
      </c>
      <c r="D44" s="165" t="s">
        <v>86</v>
      </c>
      <c r="E44" s="166">
        <v>1</v>
      </c>
      <c r="F44" s="167">
        <v>0</v>
      </c>
      <c r="G44" s="168">
        <v>0</v>
      </c>
      <c r="H44" s="11"/>
      <c r="I44" s="17"/>
      <c r="J44" s="11"/>
      <c r="K44" s="18"/>
      <c r="L44" s="16"/>
      <c r="M44" s="16"/>
      <c r="N44" s="16"/>
      <c r="O44" s="16"/>
      <c r="P44" s="16"/>
      <c r="Q44" s="16"/>
      <c r="R44" s="16"/>
      <c r="S44" s="24"/>
      <c r="T44" s="24"/>
      <c r="U44" s="16"/>
      <c r="V44" s="16"/>
      <c r="W44" s="43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</row>
    <row r="45" spans="1:43" ht="23.1" customHeight="1" x14ac:dyDescent="0.2">
      <c r="A45" s="162">
        <v>29</v>
      </c>
      <c r="B45" s="163" t="s">
        <v>95</v>
      </c>
      <c r="C45" s="164" t="s">
        <v>124</v>
      </c>
      <c r="D45" s="165" t="s">
        <v>86</v>
      </c>
      <c r="E45" s="166">
        <v>1</v>
      </c>
      <c r="F45" s="167">
        <v>0</v>
      </c>
      <c r="G45" s="168">
        <v>0</v>
      </c>
      <c r="H45" s="11"/>
      <c r="I45" s="17"/>
      <c r="J45" s="11"/>
      <c r="K45" s="18"/>
      <c r="L45" s="16"/>
      <c r="M45" s="16"/>
      <c r="N45" s="16"/>
      <c r="O45" s="16"/>
      <c r="P45" s="16"/>
      <c r="Q45" s="16"/>
      <c r="R45" s="16"/>
      <c r="S45" s="24"/>
      <c r="T45" s="24"/>
      <c r="U45" s="16"/>
      <c r="V45" s="16"/>
      <c r="W45" s="43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</row>
    <row r="46" spans="1:43" ht="15" customHeight="1" x14ac:dyDescent="0.2">
      <c r="A46" s="121"/>
      <c r="B46" s="115"/>
      <c r="C46" s="116" t="s">
        <v>96</v>
      </c>
      <c r="D46" s="117"/>
      <c r="E46" s="118"/>
      <c r="F46" s="119"/>
      <c r="G46" s="120">
        <f>G47</f>
        <v>0</v>
      </c>
      <c r="H46" s="9"/>
      <c r="I46" s="17"/>
      <c r="J46" s="11"/>
      <c r="K46" s="18"/>
      <c r="L46" s="16"/>
      <c r="M46" s="16"/>
      <c r="N46" s="16"/>
      <c r="O46" s="16"/>
      <c r="P46" s="16"/>
      <c r="Q46" s="16"/>
      <c r="R46" s="16"/>
      <c r="S46" s="24"/>
      <c r="T46" s="24"/>
      <c r="U46" s="16"/>
      <c r="V46" s="16"/>
      <c r="W46" s="43"/>
      <c r="X46" s="32"/>
      <c r="Y46" s="32"/>
      <c r="Z46" s="32"/>
      <c r="AA46" s="32"/>
      <c r="AB46" s="32"/>
      <c r="AC46" s="34"/>
      <c r="AD46" s="32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2"/>
      <c r="AQ46" s="32"/>
    </row>
    <row r="47" spans="1:43" ht="23.1" customHeight="1" x14ac:dyDescent="0.2">
      <c r="A47" s="101">
        <v>30</v>
      </c>
      <c r="B47" s="102"/>
      <c r="C47" s="103" t="s">
        <v>97</v>
      </c>
      <c r="D47" s="104" t="s">
        <v>30</v>
      </c>
      <c r="E47" s="105">
        <v>14.52</v>
      </c>
      <c r="F47" s="106">
        <v>0</v>
      </c>
      <c r="G47" s="106">
        <f>ROUND(E47*F47,2)</f>
        <v>0</v>
      </c>
      <c r="H47" s="11"/>
      <c r="I47" s="20"/>
      <c r="J47" s="11"/>
      <c r="K47" s="21"/>
      <c r="L47" s="22"/>
      <c r="M47" s="22"/>
      <c r="N47" s="22"/>
      <c r="O47" s="22"/>
      <c r="P47" s="22"/>
      <c r="Q47" s="22"/>
      <c r="R47" s="22"/>
      <c r="S47" s="25"/>
      <c r="T47" s="25"/>
      <c r="U47" s="22"/>
      <c r="V47" s="22"/>
      <c r="W47" s="4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</row>
    <row r="48" spans="1:43" ht="15" customHeight="1" x14ac:dyDescent="0.2">
      <c r="A48" s="114" t="s">
        <v>24</v>
      </c>
      <c r="B48" s="115" t="s">
        <v>98</v>
      </c>
      <c r="C48" s="87"/>
      <c r="D48" s="117"/>
      <c r="E48" s="118"/>
      <c r="F48" s="122"/>
      <c r="G48" s="120">
        <f>SUMIF(AG49:AG49,"&lt;&gt;NOR",G49:G49)</f>
        <v>0</v>
      </c>
      <c r="H48" s="7"/>
      <c r="I48" s="8">
        <f>SUM(I49)</f>
        <v>0</v>
      </c>
      <c r="J48" s="8"/>
      <c r="K48" s="8">
        <f>SUM(K49)</f>
        <v>58.26</v>
      </c>
      <c r="L48" s="8"/>
      <c r="M48" s="8">
        <f>SUM(M49)</f>
        <v>0</v>
      </c>
      <c r="N48" s="8"/>
      <c r="O48" s="8">
        <f>SUM(O49)</f>
        <v>0</v>
      </c>
      <c r="P48" s="8"/>
      <c r="Q48" s="8">
        <f>SUM(Q49)</f>
        <v>0</v>
      </c>
      <c r="R48" s="8"/>
      <c r="S48" s="8"/>
      <c r="T48" s="8"/>
      <c r="U48" s="8"/>
      <c r="V48" s="8">
        <f>SUM(V49)</f>
        <v>0.37</v>
      </c>
      <c r="W48" s="8"/>
      <c r="X48" s="32"/>
      <c r="Y48" s="32"/>
      <c r="Z48" s="32"/>
      <c r="AA48" s="32"/>
      <c r="AB48" s="32"/>
      <c r="AC48" s="32"/>
      <c r="AD48" s="32"/>
      <c r="AE48" s="32"/>
      <c r="AF48" s="32"/>
      <c r="AG48" s="33" t="s">
        <v>27</v>
      </c>
      <c r="AH48" s="32"/>
      <c r="AI48" s="32"/>
      <c r="AJ48" s="32"/>
      <c r="AK48" s="32"/>
      <c r="AL48" s="32"/>
      <c r="AM48" s="32"/>
      <c r="AN48" s="32"/>
      <c r="AO48" s="32"/>
      <c r="AP48" s="32"/>
      <c r="AQ48" s="32"/>
    </row>
    <row r="49" spans="1:43" ht="23.1" customHeight="1" x14ac:dyDescent="0.2">
      <c r="A49" s="101">
        <v>31</v>
      </c>
      <c r="B49" s="102" t="s">
        <v>99</v>
      </c>
      <c r="C49" s="103" t="s">
        <v>125</v>
      </c>
      <c r="D49" s="104" t="s">
        <v>40</v>
      </c>
      <c r="E49" s="105">
        <v>23.302720000000001</v>
      </c>
      <c r="F49" s="106">
        <v>0</v>
      </c>
      <c r="G49" s="106">
        <f>ROUND(E49*F49,2)</f>
        <v>0</v>
      </c>
      <c r="H49" s="11">
        <v>0</v>
      </c>
      <c r="I49" s="10">
        <f>ROUND(E49*H49,2)</f>
        <v>0</v>
      </c>
      <c r="J49" s="11">
        <v>2.5</v>
      </c>
      <c r="K49" s="12">
        <f>ROUND(E49*J49,2)</f>
        <v>58.26</v>
      </c>
      <c r="L49" s="13">
        <v>20</v>
      </c>
      <c r="M49" s="13">
        <f>G49*(1+L49/100)</f>
        <v>0</v>
      </c>
      <c r="N49" s="13">
        <v>0</v>
      </c>
      <c r="O49" s="13">
        <f>ROUND(E49*N49,2)</f>
        <v>0</v>
      </c>
      <c r="P49" s="13">
        <v>0</v>
      </c>
      <c r="Q49" s="13">
        <f>ROUND(E49*P49,2)</f>
        <v>0</v>
      </c>
      <c r="R49" s="13"/>
      <c r="S49" s="14" t="s">
        <v>31</v>
      </c>
      <c r="T49" s="14" t="s">
        <v>42</v>
      </c>
      <c r="U49" s="13">
        <v>1.5800000000000002E-2</v>
      </c>
      <c r="V49" s="13">
        <f>ROUND(E49*U49,2)</f>
        <v>0.37</v>
      </c>
      <c r="W49" s="42"/>
      <c r="X49" s="34"/>
      <c r="Y49" s="34"/>
      <c r="Z49" s="34"/>
      <c r="AA49" s="34"/>
      <c r="AB49" s="34"/>
      <c r="AC49" s="34"/>
      <c r="AD49" s="34"/>
      <c r="AE49" s="34"/>
      <c r="AF49" s="34"/>
      <c r="AG49" s="35" t="s">
        <v>100</v>
      </c>
      <c r="AH49" s="34"/>
      <c r="AI49" s="34"/>
      <c r="AJ49" s="34"/>
      <c r="AK49" s="34"/>
      <c r="AL49" s="34"/>
      <c r="AM49" s="34"/>
      <c r="AN49" s="34"/>
      <c r="AO49" s="34"/>
      <c r="AP49" s="34"/>
      <c r="AQ49" s="34"/>
    </row>
    <row r="50" spans="1:43" ht="15" customHeight="1" x14ac:dyDescent="0.2">
      <c r="A50" s="172"/>
      <c r="B50" s="173"/>
      <c r="C50" s="173"/>
      <c r="D50" s="173"/>
      <c r="E50" s="173"/>
      <c r="F50" s="173"/>
      <c r="G50" s="174"/>
      <c r="H50" s="26"/>
      <c r="I50" s="1"/>
      <c r="J50" s="26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45"/>
      <c r="X50" s="32"/>
      <c r="Y50" s="32"/>
      <c r="Z50" s="32"/>
      <c r="AA50" s="32"/>
      <c r="AB50" s="32"/>
      <c r="AC50" s="32"/>
      <c r="AD50" s="32"/>
      <c r="AE50" s="37">
        <v>0</v>
      </c>
      <c r="AF50" s="37">
        <v>20</v>
      </c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</row>
    <row r="51" spans="1:43" ht="15" customHeight="1" x14ac:dyDescent="0.2">
      <c r="A51" s="124"/>
      <c r="B51" s="169" t="s">
        <v>101</v>
      </c>
      <c r="C51" s="170"/>
      <c r="D51" s="170"/>
      <c r="E51" s="170"/>
      <c r="F51" s="171"/>
      <c r="G51" s="125">
        <f>G10+G17+G20+G23+G29+G37+G48+G46</f>
        <v>0</v>
      </c>
      <c r="H51" s="123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45"/>
      <c r="X51" s="32"/>
      <c r="Y51" s="32"/>
      <c r="Z51" s="32"/>
      <c r="AA51" s="32"/>
      <c r="AB51" s="32"/>
      <c r="AC51" s="32"/>
      <c r="AD51" s="32"/>
      <c r="AE51" s="37">
        <f>SUMIF(L9:L49,AE50,G9:G49)</f>
        <v>0</v>
      </c>
      <c r="AF51" s="37">
        <f>SUMIF(L9:L49,AF50,G9:G49)</f>
        <v>0</v>
      </c>
      <c r="AG51" s="33" t="s">
        <v>102</v>
      </c>
      <c r="AH51" s="32"/>
      <c r="AI51" s="32"/>
      <c r="AJ51" s="32"/>
      <c r="AK51" s="32"/>
      <c r="AL51" s="32"/>
      <c r="AM51" s="32"/>
      <c r="AN51" s="32"/>
      <c r="AO51" s="32"/>
      <c r="AP51" s="32"/>
      <c r="AQ51" s="32"/>
    </row>
    <row r="52" spans="1:43" ht="15" customHeight="1" x14ac:dyDescent="0.2">
      <c r="A52" s="124"/>
      <c r="B52" s="169" t="s">
        <v>103</v>
      </c>
      <c r="C52" s="170"/>
      <c r="D52" s="170"/>
      <c r="E52" s="170"/>
      <c r="F52" s="171"/>
      <c r="G52" s="125">
        <f>G51*1.2</f>
        <v>0</v>
      </c>
      <c r="H52" s="29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0"/>
      <c r="X52" s="32"/>
      <c r="Y52" s="32"/>
      <c r="Z52" s="32"/>
      <c r="AA52" s="32"/>
      <c r="AB52" s="32"/>
      <c r="AC52" s="32"/>
      <c r="AD52" s="32"/>
      <c r="AE52" s="32"/>
      <c r="AF52" s="32"/>
      <c r="AG52" s="33" t="s">
        <v>104</v>
      </c>
      <c r="AH52" s="32"/>
      <c r="AI52" s="32"/>
      <c r="AJ52" s="32"/>
      <c r="AK52" s="32"/>
      <c r="AL52" s="32"/>
      <c r="AM52" s="32"/>
      <c r="AN52" s="32"/>
      <c r="AO52" s="32"/>
      <c r="AP52" s="32"/>
      <c r="AQ52" s="32"/>
    </row>
    <row r="53" spans="1:43" ht="15" customHeight="1" x14ac:dyDescent="0.2">
      <c r="A53" s="87"/>
      <c r="B53" s="87"/>
      <c r="C53" s="87"/>
      <c r="D53" s="88"/>
      <c r="E53" s="87"/>
      <c r="F53" s="87"/>
      <c r="G53" s="87"/>
      <c r="H53" s="29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0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</row>
    <row r="54" spans="1:43" ht="15" customHeight="1" x14ac:dyDescent="0.2">
      <c r="A54" s="87"/>
      <c r="B54" s="87"/>
      <c r="C54" s="87"/>
      <c r="D54" s="88"/>
      <c r="E54" s="87"/>
      <c r="F54" s="87"/>
      <c r="G54" s="87"/>
      <c r="H54" s="29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0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</row>
    <row r="55" spans="1:43" ht="15" customHeight="1" x14ac:dyDescent="0.2">
      <c r="A55" s="87"/>
      <c r="B55" s="87"/>
      <c r="C55" s="87"/>
      <c r="D55" s="88"/>
      <c r="E55" s="87"/>
      <c r="F55" s="87"/>
      <c r="G55" s="87"/>
      <c r="H55" s="29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0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</row>
    <row r="56" spans="1:43" ht="15" customHeight="1" x14ac:dyDescent="0.2">
      <c r="A56" s="87"/>
      <c r="B56" s="87"/>
      <c r="C56" s="87"/>
      <c r="D56" s="88"/>
      <c r="E56" s="87"/>
      <c r="F56" s="87"/>
      <c r="G56" s="87"/>
      <c r="H56" s="29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0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</row>
    <row r="57" spans="1:43" ht="15" customHeight="1" x14ac:dyDescent="0.2">
      <c r="A57" s="87"/>
      <c r="B57" s="87"/>
      <c r="C57" s="87"/>
      <c r="D57" s="88"/>
      <c r="E57" s="87"/>
      <c r="F57" s="87"/>
      <c r="G57" s="87"/>
      <c r="H57" s="29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0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</row>
    <row r="58" spans="1:43" ht="15" customHeight="1" x14ac:dyDescent="0.2">
      <c r="A58" s="87"/>
      <c r="B58" s="87"/>
      <c r="C58" s="87"/>
      <c r="D58" s="88"/>
      <c r="E58" s="87"/>
      <c r="F58" s="87"/>
      <c r="G58" s="87"/>
      <c r="H58" s="29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0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</row>
    <row r="59" spans="1:43" ht="15" customHeight="1" x14ac:dyDescent="0.2">
      <c r="A59" s="87"/>
      <c r="B59" s="87"/>
      <c r="C59" s="87"/>
      <c r="D59" s="88"/>
      <c r="E59" s="87"/>
      <c r="F59" s="87"/>
      <c r="G59" s="87"/>
      <c r="H59" s="29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0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</row>
    <row r="60" spans="1:43" ht="15" customHeight="1" x14ac:dyDescent="0.2">
      <c r="A60" s="87"/>
      <c r="B60" s="87"/>
      <c r="C60" s="87"/>
      <c r="D60" s="88"/>
      <c r="E60" s="87"/>
      <c r="F60" s="87"/>
      <c r="G60" s="87"/>
      <c r="H60" s="29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0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</row>
    <row r="61" spans="1:43" ht="15" customHeight="1" x14ac:dyDescent="0.2">
      <c r="A61" s="87"/>
      <c r="B61" s="87"/>
      <c r="C61" s="87"/>
      <c r="D61" s="88"/>
      <c r="E61" s="87"/>
      <c r="F61" s="87"/>
      <c r="G61" s="87"/>
      <c r="H61" s="29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0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</row>
    <row r="62" spans="1:43" ht="15" customHeight="1" x14ac:dyDescent="0.2">
      <c r="A62" s="32"/>
      <c r="B62" s="32"/>
      <c r="C62" s="32"/>
      <c r="D62" s="46"/>
      <c r="E62" s="32"/>
      <c r="F62" s="32"/>
      <c r="G62" s="32"/>
      <c r="H62" s="29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0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</row>
    <row r="63" spans="1:43" ht="12.75" customHeight="1" x14ac:dyDescent="0.2">
      <c r="A63" s="31"/>
      <c r="B63" s="31"/>
      <c r="C63" s="31"/>
      <c r="D63" s="31"/>
      <c r="E63" s="31"/>
      <c r="F63" s="31"/>
      <c r="G63" s="31"/>
      <c r="H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</row>
    <row r="64" spans="1:43" ht="12.75" customHeight="1" x14ac:dyDescent="0.2">
      <c r="W64" s="31"/>
      <c r="X64" s="31"/>
    </row>
  </sheetData>
  <mergeCells count="14">
    <mergeCell ref="B51:F51"/>
    <mergeCell ref="B52:F52"/>
    <mergeCell ref="A50:G50"/>
    <mergeCell ref="C3:G3"/>
    <mergeCell ref="A1:G1"/>
    <mergeCell ref="C25:G25"/>
    <mergeCell ref="C28:G28"/>
    <mergeCell ref="C4:G4"/>
    <mergeCell ref="C2:G2"/>
    <mergeCell ref="A4:B4"/>
    <mergeCell ref="A5:B5"/>
    <mergeCell ref="A6:B6"/>
    <mergeCell ref="C5:G5"/>
    <mergeCell ref="C6:G6"/>
  </mergeCells>
  <pageMargins left="0.59055100000000005" right="0.19685" top="0.78740200000000005" bottom="0.78740200000000005" header="0.3" footer="0.3"/>
  <pageSetup orientation="portrait" r:id="rId1"/>
  <headerFooter>
    <oddFooter>&amp;R&amp;K000000Stránka &amp;P z &amp;NZpracováno programem BUILDpower S,  © RTS, a.s.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Výkaz výmer</vt:lpstr>
      <vt:lpstr>'Výkaz výmer'!Oblasť_tlače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DUJAVA Jaroslav</dc:creator>
  <cp:lastModifiedBy>NALEVANKOVÁ Alena</cp:lastModifiedBy>
  <cp:lastPrinted>2019-06-07T07:19:51Z</cp:lastPrinted>
  <dcterms:created xsi:type="dcterms:W3CDTF">2019-06-26T09:53:40Z</dcterms:created>
  <dcterms:modified xsi:type="dcterms:W3CDTF">2019-06-26T11:11:08Z</dcterms:modified>
</cp:coreProperties>
</file>